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5" yWindow="1230" windowWidth="15600" windowHeight="11205" tabRatio="896" firstSheet="33" activeTab="38"/>
  </bookViews>
  <sheets>
    <sheet name="1.의료기관(보건소)" sheetId="5" r:id="rId1"/>
    <sheet name="2.의료기관종사 의료인력(보건소)" sheetId="6" r:id="rId2"/>
    <sheet name="3.보건소 인력(보건소)" sheetId="7" r:id="rId3"/>
    <sheet name="4.부정의료업자 단속실적(보건소)" sheetId="48" r:id="rId4"/>
    <sheet name="5.의약품 등 제조업소 및 판매업소(보건소)" sheetId="9" r:id="rId5"/>
    <sheet name="6.식품위생관계업소(위생과)" sheetId="49" r:id="rId6"/>
    <sheet name="7.공중위생관계업소(위생과)" sheetId="32" r:id="rId7"/>
    <sheet name="8.예방접종(보건소)" sheetId="4" r:id="rId8"/>
    <sheet name="9.법정감염병 발생 및 사망(보건소)" sheetId="10" r:id="rId9"/>
    <sheet name="10.한센병 보건소 등록(한국한센복지협회 대구경북지부)" sheetId="11" r:id="rId10"/>
    <sheet name="11.결핵환자 현황(보건소)" sheetId="12" r:id="rId11"/>
    <sheet name="12.보건소 구강보건사업 실적(보건소)" sheetId="13" r:id="rId12"/>
    <sheet name="13.모자보건사업 실적(보건소)" sheetId="14" r:id="rId13"/>
    <sheet name="14.건강보험 적용인구(국민건강보험공단)" sheetId="36" r:id="rId14"/>
    <sheet name="15.국민연금 가입자(국민연금관리공단)" sheetId="37" r:id="rId15"/>
    <sheet name="16.국민연금 급여 지급현황(국민연금관리공단)" sheetId="38" r:id="rId16"/>
    <sheet name="17.국가보훈대상자(대구지방보훈청)" sheetId="39" r:id="rId17"/>
    <sheet name="18.국가보훈대상자 취업(대구지방보훈청)" sheetId="40" r:id="rId18"/>
    <sheet name="19.국가보훈대상자 및 자녀취학(대구지방보훈청)" sheetId="41" r:id="rId19"/>
    <sheet name="20.참전용사 등록현황(대구지방보훈청)" sheetId="42" r:id="rId20"/>
    <sheet name="21.적십자 회비 모금 및 구호실적(대한적십자사)" sheetId="44" r:id="rId21"/>
    <sheet name="22.노인여가복지시설(사회복지과)" sheetId="17" r:id="rId22"/>
    <sheet name="23.노인주거복지시설(사회복지과)" sheetId="18" r:id="rId23"/>
    <sheet name="24.노인의료복지시설(사회복지과)" sheetId="19" r:id="rId24"/>
    <sheet name="25.재가노인복지시설(사회복지과)" sheetId="20" r:id="rId25"/>
    <sheet name="26.국민기초생활보장 수급자(생활보장과)" sheetId="34" r:id="rId26"/>
    <sheet name="27.여성복지시설(복지정책과)" sheetId="21" r:id="rId27"/>
    <sheet name="28.여성폭력상담(복지정책과)" sheetId="22" r:id="rId28"/>
    <sheet name="29.아동복지시설(복지정책과)" sheetId="24" r:id="rId29"/>
    <sheet name="30.장애인복지 생활시설(사회복지과)" sheetId="45" r:id="rId30"/>
    <sheet name="31.장애인 등록현황(사회복지과)" sheetId="25" r:id="rId31"/>
    <sheet name="32.노숙인 시설(복지정책과)" sheetId="46" r:id="rId32"/>
    <sheet name="33.요보호아동 발생 및 조치현황(복지정책과)" sheetId="26" r:id="rId33"/>
    <sheet name="34.저소득 및 한부모가족(복지정책과, 생활보장과)" sheetId="27" r:id="rId34"/>
    <sheet name="35.묘지 및 봉안시설(사회복지과)" sheetId="47" r:id="rId35"/>
    <sheet name="36.방문건강관리사업실적(보건소)" sheetId="15" r:id="rId36"/>
    <sheet name="37.보건교육실적(보건소, 위생과)" sheetId="33" r:id="rId37"/>
    <sheet name="38.어린이집(사회복지과)" sheetId="28" r:id="rId38"/>
    <sheet name="39.자원봉사자 현황(복지정책과)" sheetId="35" r:id="rId39"/>
  </sheets>
  <definedNames>
    <definedName name="_xlnm.Database" localSheetId="25">#REF!</definedName>
    <definedName name="_xlnm.Database" localSheetId="38">#REF!</definedName>
    <definedName name="_xlnm.Database" localSheetId="3">#REF!</definedName>
    <definedName name="_xlnm.Database" localSheetId="5">#REF!</definedName>
    <definedName name="_xlnm.Database">#REF!</definedName>
    <definedName name="_xlnm.Print_Area" localSheetId="15">'16.국민연금 급여 지급현황(국민연금관리공단)'!$A$1:$W$22</definedName>
    <definedName name="_xlnm.Print_Area" localSheetId="1">'2.의료기관종사 의료인력(보건소)'!$A$1:$N$35</definedName>
    <definedName name="_xlnm.Print_Area" localSheetId="4">'5.의약품 등 제조업소 및 판매업소(보건소)'!$A$1:$R$16</definedName>
    <definedName name="급여데이타" localSheetId="25">#REF!</definedName>
    <definedName name="급여데이타" localSheetId="38">#REF!</definedName>
    <definedName name="급여데이타" localSheetId="3">#REF!</definedName>
    <definedName name="급여데이타" localSheetId="5">#REF!</definedName>
    <definedName name="급여데이타">#REF!</definedName>
    <definedName name="달성학교명" localSheetId="25">#REF!</definedName>
    <definedName name="달성학교명" localSheetId="38">#REF!</definedName>
    <definedName name="달성학교명" localSheetId="3">#REF!</definedName>
    <definedName name="달성학교명" localSheetId="5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E23" i="20" l="1"/>
  <c r="D23" i="20"/>
  <c r="C23" i="20"/>
  <c r="B23" i="20"/>
  <c r="E22" i="20"/>
  <c r="C22" i="20"/>
  <c r="E21" i="20"/>
  <c r="D21" i="20"/>
  <c r="C21" i="20"/>
  <c r="B21" i="20"/>
  <c r="E20" i="20"/>
  <c r="C20" i="20"/>
  <c r="E19" i="20"/>
  <c r="D19" i="20"/>
  <c r="C19" i="20"/>
  <c r="D18" i="20"/>
  <c r="C18" i="20"/>
  <c r="E17" i="20"/>
  <c r="D17" i="20"/>
  <c r="C17" i="20"/>
  <c r="B17" i="20"/>
  <c r="E16" i="20"/>
  <c r="D16" i="20"/>
  <c r="C16" i="20"/>
  <c r="B16" i="20"/>
  <c r="E15" i="20"/>
  <c r="C15" i="20"/>
  <c r="E14" i="20"/>
  <c r="C14" i="20"/>
  <c r="B14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M10" i="20"/>
  <c r="L10" i="20"/>
  <c r="I10" i="20"/>
  <c r="H10" i="20"/>
  <c r="C10" i="20"/>
  <c r="B10" i="20"/>
  <c r="E10" i="20" l="1"/>
  <c r="D10" i="20"/>
  <c r="B12" i="20"/>
  <c r="C12" i="20"/>
  <c r="E12" i="20"/>
  <c r="D12" i="20"/>
  <c r="B30" i="17" l="1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C29" i="5"/>
  <c r="C28" i="5"/>
  <c r="C27" i="5"/>
  <c r="C25" i="5"/>
  <c r="C24" i="5"/>
  <c r="C23" i="5"/>
  <c r="C22" i="5"/>
  <c r="C21" i="5"/>
  <c r="C20" i="5"/>
  <c r="C19" i="5"/>
  <c r="C18" i="5"/>
  <c r="C17" i="5"/>
  <c r="C15" i="5"/>
  <c r="C14" i="5"/>
  <c r="C13" i="5"/>
  <c r="B12" i="36" l="1"/>
  <c r="B11" i="36"/>
  <c r="G11" i="32"/>
  <c r="G20" i="32"/>
  <c r="G18" i="32"/>
  <c r="G17" i="32"/>
  <c r="G16" i="32"/>
  <c r="G15" i="32"/>
  <c r="G14" i="32"/>
  <c r="G30" i="32"/>
  <c r="G29" i="32"/>
  <c r="G28" i="32"/>
  <c r="G27" i="32"/>
  <c r="G26" i="32"/>
  <c r="G25" i="32"/>
  <c r="G24" i="32"/>
  <c r="G23" i="32"/>
  <c r="G22" i="32"/>
  <c r="G21" i="32"/>
  <c r="G19" i="32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C12" i="32"/>
  <c r="B12" i="32" s="1"/>
  <c r="F12" i="49"/>
  <c r="C12" i="49"/>
  <c r="C26" i="5" l="1"/>
  <c r="C16" i="5"/>
  <c r="E12" i="35"/>
  <c r="B12" i="35"/>
  <c r="G10" i="28"/>
  <c r="J8" i="28"/>
  <c r="J7" i="28"/>
  <c r="B20" i="33"/>
  <c r="B19" i="33"/>
  <c r="B18" i="33"/>
  <c r="B17" i="33"/>
  <c r="B10" i="33"/>
  <c r="E8" i="15"/>
  <c r="M10" i="27"/>
  <c r="L10" i="27"/>
  <c r="I7" i="24"/>
  <c r="C7" i="24"/>
  <c r="B7" i="24"/>
  <c r="J11" i="22"/>
  <c r="J10" i="22"/>
  <c r="B5" i="42"/>
  <c r="H8" i="41"/>
  <c r="C10" i="14"/>
  <c r="Z8" i="12"/>
  <c r="U8" i="12"/>
  <c r="B8" i="12"/>
  <c r="BS12" i="10"/>
  <c r="BQ12" i="10"/>
  <c r="BO12" i="10"/>
  <c r="BM12" i="10"/>
  <c r="BL12" i="10"/>
  <c r="BK12" i="10"/>
  <c r="BJ12" i="10"/>
  <c r="BI12" i="10"/>
  <c r="BG12" i="10"/>
  <c r="BE12" i="10"/>
  <c r="BD12" i="10"/>
  <c r="BA12" i="10"/>
  <c r="AZ12" i="10"/>
  <c r="AS12" i="10"/>
  <c r="AQ12" i="10"/>
  <c r="AP12" i="10"/>
  <c r="AO12" i="10"/>
  <c r="AM12" i="10"/>
  <c r="AL12" i="10"/>
  <c r="AK12" i="10"/>
  <c r="AJ12" i="10"/>
  <c r="AI12" i="10"/>
  <c r="AG12" i="10"/>
  <c r="AF12" i="10"/>
  <c r="AE12" i="10"/>
  <c r="AD12" i="10"/>
  <c r="AC12" i="10"/>
  <c r="Y12" i="10"/>
  <c r="X12" i="10"/>
  <c r="W12" i="10"/>
  <c r="F12" i="10"/>
  <c r="E12" i="10"/>
  <c r="W11" i="10"/>
  <c r="T11" i="10"/>
  <c r="E11" i="10"/>
  <c r="B11" i="10"/>
  <c r="AW10" i="10"/>
  <c r="AT10" i="10"/>
  <c r="W10" i="10"/>
  <c r="T10" i="10"/>
  <c r="E10" i="10"/>
  <c r="B10" i="10"/>
  <c r="W9" i="10"/>
  <c r="E9" i="10"/>
  <c r="W8" i="10"/>
  <c r="E8" i="10"/>
  <c r="R11" i="32"/>
  <c r="C11" i="32"/>
  <c r="L10" i="32"/>
  <c r="K10" i="32"/>
  <c r="J10" i="32"/>
  <c r="G10" i="9"/>
  <c r="K18" i="48"/>
  <c r="B18" i="48"/>
  <c r="K17" i="48"/>
  <c r="B17" i="48"/>
  <c r="L8" i="48"/>
  <c r="L7" i="48"/>
  <c r="B7" i="48"/>
  <c r="K6" i="48"/>
  <c r="B6" i="48"/>
  <c r="E11" i="35"/>
  <c r="B11" i="35"/>
  <c r="E10" i="35"/>
  <c r="B10" i="35"/>
  <c r="E9" i="35"/>
  <c r="D9" i="35"/>
  <c r="C9" i="35"/>
  <c r="B9" i="35" s="1"/>
  <c r="B8" i="35"/>
  <c r="B7" i="35"/>
</calcChain>
</file>

<file path=xl/comments1.xml><?xml version="1.0" encoding="utf-8"?>
<comments xmlns="http://schemas.openxmlformats.org/spreadsheetml/2006/main">
  <authors>
    <author xml:space="preserve"> </author>
  </authors>
  <commentList>
    <comment ref="D6" authorId="0">
      <text>
        <r>
          <rPr>
            <b/>
            <sz val="9"/>
            <color indexed="81"/>
            <rFont val="굴림"/>
            <family val="3"/>
            <charset val="129"/>
          </rPr>
          <t>"특례,완전,감액,조기" 순서 변경
입력 시 주의</t>
        </r>
      </text>
    </comment>
  </commentList>
</comments>
</file>

<file path=xl/sharedStrings.xml><?xml version="1.0" encoding="utf-8"?>
<sst xmlns="http://schemas.openxmlformats.org/spreadsheetml/2006/main" count="1699" uniqueCount="857">
  <si>
    <t>2 0 1 3</t>
    <phoneticPr fontId="4" type="noConversion"/>
  </si>
  <si>
    <t>Hib</t>
    <phoneticPr fontId="4" type="noConversion"/>
  </si>
  <si>
    <t>수두</t>
    <phoneticPr fontId="4" type="noConversion"/>
  </si>
  <si>
    <t>인플루엔자</t>
    <phoneticPr fontId="4" type="noConversion"/>
  </si>
  <si>
    <t>결 핵
B.C.G</t>
    <phoneticPr fontId="4" type="noConversion"/>
  </si>
  <si>
    <t>장티푸스</t>
    <phoneticPr fontId="4" type="noConversion"/>
  </si>
  <si>
    <t>일본뇌염</t>
    <phoneticPr fontId="4" type="noConversion"/>
  </si>
  <si>
    <t>폴리오
(Polio)</t>
    <phoneticPr fontId="4" type="noConversion"/>
  </si>
  <si>
    <t>파상풍,
디프테리아
(TD)</t>
    <phoneticPr fontId="4" type="noConversion"/>
  </si>
  <si>
    <t>연  별</t>
    <phoneticPr fontId="4" type="noConversion"/>
  </si>
  <si>
    <t>단위 : 명</t>
    <phoneticPr fontId="4" type="noConversion"/>
  </si>
  <si>
    <t>8. 예방접종</t>
    <phoneticPr fontId="4" type="noConversion"/>
  </si>
  <si>
    <t>원대동</t>
    <phoneticPr fontId="4" type="noConversion"/>
  </si>
  <si>
    <t>상중이동</t>
  </si>
  <si>
    <t>평리6동</t>
    <phoneticPr fontId="4" type="noConversion"/>
  </si>
  <si>
    <t>평리5동</t>
    <phoneticPr fontId="4" type="noConversion"/>
  </si>
  <si>
    <t>평리4동</t>
    <phoneticPr fontId="4" type="noConversion"/>
  </si>
  <si>
    <t>평리3동</t>
    <phoneticPr fontId="4" type="noConversion"/>
  </si>
  <si>
    <t>평리2동</t>
    <phoneticPr fontId="4" type="noConversion"/>
  </si>
  <si>
    <t>평리1동</t>
    <phoneticPr fontId="4" type="noConversion"/>
  </si>
  <si>
    <t>비산7동</t>
    <phoneticPr fontId="4" type="noConversion"/>
  </si>
  <si>
    <t>비산6동</t>
    <phoneticPr fontId="4" type="noConversion"/>
  </si>
  <si>
    <t>비산5동</t>
    <phoneticPr fontId="4" type="noConversion"/>
  </si>
  <si>
    <t>비산4동</t>
    <phoneticPr fontId="4" type="noConversion"/>
  </si>
  <si>
    <t>비산1동</t>
    <phoneticPr fontId="4" type="noConversion"/>
  </si>
  <si>
    <t>내당4동</t>
    <phoneticPr fontId="4" type="noConversion"/>
  </si>
  <si>
    <t>내당1동</t>
    <phoneticPr fontId="4" type="noConversion"/>
  </si>
  <si>
    <t>보건지소</t>
    <phoneticPr fontId="4" type="noConversion"/>
  </si>
  <si>
    <t>합  계</t>
    <phoneticPr fontId="4" type="noConversion"/>
  </si>
  <si>
    <t>남</t>
    <phoneticPr fontId="4" type="noConversion"/>
  </si>
  <si>
    <t>여</t>
    <phoneticPr fontId="4" type="noConversion"/>
  </si>
  <si>
    <t>상근의사</t>
  </si>
  <si>
    <t>합 계</t>
    <phoneticPr fontId="4" type="noConversion"/>
  </si>
  <si>
    <t>계</t>
    <phoneticPr fontId="4" type="noConversion"/>
  </si>
  <si>
    <t>소계</t>
    <phoneticPr fontId="4" type="noConversion"/>
  </si>
  <si>
    <t>기  타</t>
    <phoneticPr fontId="4" type="noConversion"/>
  </si>
  <si>
    <t>-</t>
  </si>
  <si>
    <t xml:space="preserve"> </t>
  </si>
  <si>
    <t>약업사</t>
  </si>
  <si>
    <t>매약상</t>
  </si>
  <si>
    <t>제    1    군    전    염    병</t>
    <phoneticPr fontId="4" type="noConversion"/>
  </si>
  <si>
    <t>제    2    군    전    염    병</t>
    <phoneticPr fontId="4" type="noConversion"/>
  </si>
  <si>
    <t>제    3    군    전    염    병</t>
    <phoneticPr fontId="4" type="noConversion"/>
  </si>
  <si>
    <t>제4군전염병
및
지정전염병</t>
    <phoneticPr fontId="4" type="noConversion"/>
  </si>
  <si>
    <t>콜레라</t>
    <phoneticPr fontId="4" type="noConversion"/>
  </si>
  <si>
    <t>디프테리아</t>
    <phoneticPr fontId="4" type="noConversion"/>
  </si>
  <si>
    <t>백일해</t>
    <phoneticPr fontId="4" type="noConversion"/>
  </si>
  <si>
    <t>파상풍</t>
    <phoneticPr fontId="4" type="noConversion"/>
  </si>
  <si>
    <t>홍 역</t>
    <phoneticPr fontId="4" type="noConversion"/>
  </si>
  <si>
    <t>유행성
이하선염</t>
    <phoneticPr fontId="4" type="noConversion"/>
  </si>
  <si>
    <t>풍  진</t>
    <phoneticPr fontId="4" type="noConversion"/>
  </si>
  <si>
    <t>폴리오</t>
    <phoneticPr fontId="4" type="noConversion"/>
  </si>
  <si>
    <t>B형감염</t>
    <phoneticPr fontId="4" type="noConversion"/>
  </si>
  <si>
    <t>수 두</t>
    <phoneticPr fontId="4" type="noConversion"/>
  </si>
  <si>
    <t>말라리아</t>
    <phoneticPr fontId="4" type="noConversion"/>
  </si>
  <si>
    <t>결핵</t>
    <phoneticPr fontId="4" type="noConversion"/>
  </si>
  <si>
    <t>한센병</t>
    <phoneticPr fontId="4" type="noConversion"/>
  </si>
  <si>
    <t>성홍열</t>
    <phoneticPr fontId="4" type="noConversion"/>
  </si>
  <si>
    <t>쯔쯔가
무시증</t>
    <phoneticPr fontId="4" type="noConversion"/>
  </si>
  <si>
    <t>렙토스
피라증</t>
    <phoneticPr fontId="4" type="noConversion"/>
  </si>
  <si>
    <t>브루셀
라증</t>
    <phoneticPr fontId="4" type="noConversion"/>
  </si>
  <si>
    <t>신증후군
출혈열</t>
    <phoneticPr fontId="4" type="noConversion"/>
  </si>
  <si>
    <t>발
생</t>
    <phoneticPr fontId="4" type="noConversion"/>
  </si>
  <si>
    <t>사
망</t>
    <phoneticPr fontId="4" type="noConversion"/>
  </si>
  <si>
    <t>당해년도 결핵예방 접종실적</t>
    <phoneticPr fontId="4" type="noConversion"/>
  </si>
  <si>
    <t>당해년도 보건소 결핵검진 실적</t>
    <phoneticPr fontId="4" type="noConversion"/>
  </si>
  <si>
    <t>신환자</t>
    <phoneticPr fontId="4" type="noConversion"/>
  </si>
  <si>
    <t>재발자</t>
    <phoneticPr fontId="4" type="noConversion"/>
  </si>
  <si>
    <t>초치료
실패자</t>
    <phoneticPr fontId="4" type="noConversion"/>
  </si>
  <si>
    <t>중단후
재등록</t>
    <phoneticPr fontId="4" type="noConversion"/>
  </si>
  <si>
    <t>전 입</t>
    <phoneticPr fontId="4" type="noConversion"/>
  </si>
  <si>
    <t>기타</t>
    <phoneticPr fontId="4" type="noConversion"/>
  </si>
  <si>
    <t>병·의원</t>
    <phoneticPr fontId="4" type="noConversion"/>
  </si>
  <si>
    <t>요관찰</t>
    <phoneticPr fontId="4" type="noConversion"/>
  </si>
  <si>
    <t>객담
검사</t>
    <phoneticPr fontId="4" type="noConversion"/>
  </si>
  <si>
    <t>도말
양성</t>
    <phoneticPr fontId="4" type="noConversion"/>
  </si>
  <si>
    <t>도말
음성</t>
    <phoneticPr fontId="4" type="noConversion"/>
  </si>
  <si>
    <t>인원</t>
    <phoneticPr fontId="4" type="noConversion"/>
  </si>
  <si>
    <t>연  별
및
분기별</t>
    <phoneticPr fontId="4" type="noConversion"/>
  </si>
  <si>
    <t>모 자 보 건 관 리</t>
    <phoneticPr fontId="4" type="noConversion"/>
  </si>
  <si>
    <t>임산부 등록관리</t>
    <phoneticPr fontId="4" type="noConversion"/>
  </si>
  <si>
    <t>영유아 등록관리</t>
    <phoneticPr fontId="4" type="noConversion"/>
  </si>
  <si>
    <t>단위 : 가구수, 명, 건수</t>
    <phoneticPr fontId="4" type="noConversion"/>
  </si>
  <si>
    <t>가               정               방               문</t>
    <phoneticPr fontId="4" type="noConversion"/>
  </si>
  <si>
    <t>소  계</t>
    <phoneticPr fontId="4" type="noConversion"/>
  </si>
  <si>
    <t>정신질환</t>
    <phoneticPr fontId="4" type="noConversion"/>
  </si>
  <si>
    <t>기 타</t>
    <phoneticPr fontId="4" type="noConversion"/>
  </si>
  <si>
    <t>연 별</t>
    <phoneticPr fontId="4" type="noConversion"/>
  </si>
  <si>
    <t>시설수</t>
    <phoneticPr fontId="4" type="noConversion"/>
  </si>
  <si>
    <t>종사자수</t>
  </si>
  <si>
    <t>합    계</t>
    <phoneticPr fontId="4" type="noConversion"/>
  </si>
  <si>
    <t>시설수</t>
  </si>
  <si>
    <t>입소자</t>
    <phoneticPr fontId="4" type="noConversion"/>
  </si>
  <si>
    <t>퇴소자</t>
    <phoneticPr fontId="4" type="noConversion"/>
  </si>
  <si>
    <t>연말현재
생활인원</t>
    <phoneticPr fontId="4" type="noConversion"/>
  </si>
  <si>
    <t>상중이동</t>
    <phoneticPr fontId="4" type="noConversion"/>
  </si>
  <si>
    <t>28. 여성폭력상담</t>
    <phoneticPr fontId="4" type="noConversion"/>
  </si>
  <si>
    <t>여     성     폭     력     상     담</t>
    <phoneticPr fontId="4" type="noConversion"/>
  </si>
  <si>
    <t>피     해     자      지     원     내     역</t>
    <phoneticPr fontId="4" type="noConversion"/>
  </si>
  <si>
    <t>가정폭력</t>
    <phoneticPr fontId="4" type="noConversion"/>
  </si>
  <si>
    <t>성매매피해</t>
    <phoneticPr fontId="4" type="noConversion"/>
  </si>
  <si>
    <t>의료지원</t>
    <phoneticPr fontId="4" type="noConversion"/>
  </si>
  <si>
    <t>상담소</t>
    <phoneticPr fontId="4" type="noConversion"/>
  </si>
  <si>
    <t>상담건수</t>
    <phoneticPr fontId="4" type="noConversion"/>
  </si>
  <si>
    <t>세대주</t>
    <phoneticPr fontId="4" type="noConversion"/>
  </si>
  <si>
    <t>중학교</t>
    <phoneticPr fontId="4" type="noConversion"/>
  </si>
  <si>
    <t>고등학교</t>
    <phoneticPr fontId="4" type="noConversion"/>
  </si>
  <si>
    <t>합   계</t>
    <phoneticPr fontId="4" type="noConversion"/>
  </si>
  <si>
    <t>성     별</t>
    <phoneticPr fontId="4" type="noConversion"/>
  </si>
  <si>
    <t>장      애      유      형      별</t>
    <phoneticPr fontId="4" type="noConversion"/>
  </si>
  <si>
    <t>지 체</t>
    <phoneticPr fontId="4" type="noConversion"/>
  </si>
  <si>
    <t>뇌병변</t>
    <phoneticPr fontId="4" type="noConversion"/>
  </si>
  <si>
    <t>시 각</t>
    <phoneticPr fontId="4" type="noConversion"/>
  </si>
  <si>
    <t>청 각</t>
    <phoneticPr fontId="4" type="noConversion"/>
  </si>
  <si>
    <t>언 어</t>
    <phoneticPr fontId="4" type="noConversion"/>
  </si>
  <si>
    <t>자폐성</t>
    <phoneticPr fontId="4" type="noConversion"/>
  </si>
  <si>
    <t>정 신
장 애</t>
    <phoneticPr fontId="4" type="noConversion"/>
  </si>
  <si>
    <t>신 장
장 애</t>
    <phoneticPr fontId="4" type="noConversion"/>
  </si>
  <si>
    <t>심 장
장 애</t>
    <phoneticPr fontId="4" type="noConversion"/>
  </si>
  <si>
    <t>호흡기</t>
    <phoneticPr fontId="4" type="noConversion"/>
  </si>
  <si>
    <t>간</t>
    <phoneticPr fontId="4" type="noConversion"/>
  </si>
  <si>
    <t>안 면</t>
    <phoneticPr fontId="4" type="noConversion"/>
  </si>
  <si>
    <t>단위 : 건수, 명</t>
    <phoneticPr fontId="4" type="noConversion"/>
  </si>
  <si>
    <t>건강상태</t>
    <phoneticPr fontId="4" type="noConversion"/>
  </si>
  <si>
    <t>장애</t>
    <phoneticPr fontId="4" type="noConversion"/>
  </si>
  <si>
    <t>소년소녀가정</t>
    <phoneticPr fontId="4" type="noConversion"/>
  </si>
  <si>
    <t>입양</t>
    <phoneticPr fontId="4" type="noConversion"/>
  </si>
  <si>
    <t>보    육    아    동    수</t>
    <phoneticPr fontId="4" type="noConversion"/>
  </si>
  <si>
    <t>국공립</t>
    <phoneticPr fontId="4" type="noConversion"/>
  </si>
  <si>
    <t>직 장</t>
    <phoneticPr fontId="4" type="noConversion"/>
  </si>
  <si>
    <t>가 정</t>
    <phoneticPr fontId="4" type="noConversion"/>
  </si>
  <si>
    <t>식    품    접    객    업</t>
  </si>
  <si>
    <t>식품제조업 및 가공업</t>
  </si>
  <si>
    <t>제과점</t>
  </si>
  <si>
    <t>계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</si>
  <si>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</si>
  <si>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</si>
  <si>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</si>
  <si>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</si>
  <si>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</si>
  <si>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</si>
  <si>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</si>
  <si>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</si>
  <si>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</si>
  <si>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</si>
  <si>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</si>
  <si>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</si>
  <si>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</si>
  <si>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</si>
  <si>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7. 공중위생 관계업소</t>
    <phoneticPr fontId="4" type="noConversion"/>
  </si>
  <si>
    <t xml:space="preserve">공     중     위     생     영    업     소 </t>
    <phoneticPr fontId="4" type="noConversion"/>
  </si>
  <si>
    <t>위생처리, 세척제, 위생용품제조업소수</t>
    <phoneticPr fontId="4" type="noConversion"/>
  </si>
  <si>
    <t>목욕장업</t>
  </si>
  <si>
    <t>이용업</t>
  </si>
  <si>
    <t>세탁업</t>
  </si>
  <si>
    <t>성       별</t>
    <phoneticPr fontId="4" type="noConversion"/>
  </si>
  <si>
    <t>연     령     별</t>
    <phoneticPr fontId="4" type="noConversion"/>
  </si>
  <si>
    <t>19세이하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</si>
  <si>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</si>
  <si>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</si>
  <si>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</si>
  <si>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</si>
  <si>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</si>
  <si>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70세이상</t>
    <phoneticPr fontId="4" type="noConversion"/>
  </si>
  <si>
    <t>14. 건강보험 적용인구</t>
    <phoneticPr fontId="4" type="noConversion"/>
  </si>
  <si>
    <t>연  별</t>
  </si>
  <si>
    <t>근   로   자</t>
    <phoneticPr fontId="4" type="noConversion"/>
  </si>
  <si>
    <t>지        역</t>
    <phoneticPr fontId="4" type="noConversion"/>
  </si>
  <si>
    <t>사업장</t>
    <phoneticPr fontId="4" type="noConversion"/>
  </si>
  <si>
    <t>적  용  인  구</t>
    <phoneticPr fontId="4" type="noConversion"/>
  </si>
  <si>
    <t>가입자</t>
    <phoneticPr fontId="4" type="noConversion"/>
  </si>
  <si>
    <t>피부양자</t>
  </si>
  <si>
    <t>총가입자수</t>
  </si>
  <si>
    <t>사업장 가입자</t>
  </si>
  <si>
    <t>가입자</t>
  </si>
  <si>
    <t>연                                       금</t>
    <phoneticPr fontId="4" type="noConversion"/>
  </si>
  <si>
    <t>일    시     금</t>
    <phoneticPr fontId="4" type="noConversion"/>
  </si>
  <si>
    <t>노     령     연     금</t>
    <phoneticPr fontId="4" type="noConversion"/>
  </si>
  <si>
    <t>장     애</t>
    <phoneticPr fontId="4" type="noConversion"/>
  </si>
  <si>
    <t>반      환</t>
    <phoneticPr fontId="4" type="noConversion"/>
  </si>
  <si>
    <t>사      망</t>
    <phoneticPr fontId="4" type="noConversion"/>
  </si>
  <si>
    <t>수급자수</t>
    <phoneticPr fontId="4" type="noConversion"/>
  </si>
  <si>
    <t>금 액</t>
    <phoneticPr fontId="4" type="noConversion"/>
  </si>
  <si>
    <t>금액</t>
    <phoneticPr fontId="4" type="noConversion"/>
  </si>
  <si>
    <t xml:space="preserve">      (2006년까지는 특례노령연금에 포함)</t>
    <phoneticPr fontId="4" type="noConversion"/>
  </si>
  <si>
    <t>17. 국가보훈대상자</t>
    <phoneticPr fontId="4" type="noConversion"/>
  </si>
  <si>
    <t>국       가       유       공       자</t>
    <phoneticPr fontId="4" type="noConversion"/>
  </si>
  <si>
    <t>유                                                 족</t>
    <phoneticPr fontId="4" type="noConversion"/>
  </si>
  <si>
    <t>애국
지사</t>
    <phoneticPr fontId="4" type="noConversion"/>
  </si>
  <si>
    <t>재일
학도
의용군</t>
    <phoneticPr fontId="4" type="noConversion"/>
  </si>
  <si>
    <t>공상
공무원</t>
    <phoneticPr fontId="4" type="noConversion"/>
  </si>
  <si>
    <t>지원
대상자</t>
    <phoneticPr fontId="4" type="noConversion"/>
  </si>
  <si>
    <t>5.18
민주
유공자</t>
    <phoneticPr fontId="4" type="noConversion"/>
  </si>
  <si>
    <t>미망인</t>
    <phoneticPr fontId="4" type="noConversion"/>
  </si>
  <si>
    <t>자녀</t>
    <phoneticPr fontId="4" type="noConversion"/>
  </si>
  <si>
    <t>부모</t>
    <phoneticPr fontId="4" type="noConversion"/>
  </si>
  <si>
    <t>18. 국가보훈대상자 취업</t>
    <phoneticPr fontId="4" type="noConversion"/>
  </si>
  <si>
    <t>국가유공자</t>
    <phoneticPr fontId="4" type="noConversion"/>
  </si>
  <si>
    <t>유   족</t>
    <phoneticPr fontId="4" type="noConversion"/>
  </si>
  <si>
    <t>연   별</t>
    <phoneticPr fontId="4" type="noConversion"/>
  </si>
  <si>
    <t>합     계</t>
    <phoneticPr fontId="4" type="noConversion"/>
  </si>
  <si>
    <t>국 가 유 공 자</t>
    <phoneticPr fontId="4" type="noConversion"/>
  </si>
  <si>
    <t>배   우   자</t>
    <phoneticPr fontId="4" type="noConversion"/>
  </si>
  <si>
    <t>자      녀</t>
    <phoneticPr fontId="4" type="noConversion"/>
  </si>
  <si>
    <t>대학(교)</t>
    <phoneticPr fontId="4" type="noConversion"/>
  </si>
  <si>
    <t xml:space="preserve">연    별 </t>
    <phoneticPr fontId="4" type="noConversion"/>
  </si>
  <si>
    <t>총  계</t>
    <phoneticPr fontId="4" type="noConversion"/>
  </si>
  <si>
    <t>6.25 참전</t>
    <phoneticPr fontId="4" type="noConversion"/>
  </si>
  <si>
    <t>월남전</t>
    <phoneticPr fontId="4" type="noConversion"/>
  </si>
  <si>
    <t>6.25 및 월남전</t>
    <phoneticPr fontId="4" type="noConversion"/>
  </si>
  <si>
    <t>21. 적십자회비 모금 및 구호실적</t>
    <phoneticPr fontId="4" type="noConversion"/>
  </si>
  <si>
    <t>회비모금</t>
    <phoneticPr fontId="4" type="noConversion"/>
  </si>
  <si>
    <t>구               호               실               적</t>
    <phoneticPr fontId="4" type="noConversion"/>
  </si>
  <si>
    <t>회원수</t>
    <phoneticPr fontId="4" type="noConversion"/>
  </si>
  <si>
    <t>재해구호</t>
    <phoneticPr fontId="4" type="noConversion"/>
  </si>
  <si>
    <t>일반구호</t>
    <phoneticPr fontId="4" type="noConversion"/>
  </si>
  <si>
    <t>특수구호</t>
    <phoneticPr fontId="4" type="noConversion"/>
  </si>
  <si>
    <t>세대</t>
    <phoneticPr fontId="4" type="noConversion"/>
  </si>
  <si>
    <t>입  소  자</t>
    <phoneticPr fontId="4" type="noConversion"/>
  </si>
  <si>
    <t>퇴  소  자</t>
    <phoneticPr fontId="4" type="noConversion"/>
  </si>
  <si>
    <t>연    말    현    재    생    활    인    원</t>
    <phoneticPr fontId="4" type="noConversion"/>
  </si>
  <si>
    <t>위탁자</t>
    <phoneticPr fontId="4" type="noConversion"/>
  </si>
  <si>
    <t>성   별</t>
    <phoneticPr fontId="4" type="noConversion"/>
  </si>
  <si>
    <t>연  령  별</t>
    <phoneticPr fontId="4" type="noConversion"/>
  </si>
  <si>
    <t>장  애  종  별</t>
    <phoneticPr fontId="4" type="noConversion"/>
  </si>
  <si>
    <t>남</t>
  </si>
  <si>
    <t>18세미만</t>
    <phoneticPr fontId="4" type="noConversion"/>
  </si>
  <si>
    <t>18세이상</t>
    <phoneticPr fontId="4" type="noConversion"/>
  </si>
  <si>
    <t>여</t>
  </si>
  <si>
    <t>합</t>
  </si>
  <si>
    <t>노숙인 시설 (남성전용)</t>
    <phoneticPr fontId="4" type="noConversion"/>
  </si>
  <si>
    <t>노숙인 시설 (여성전용)</t>
    <phoneticPr fontId="4" type="noConversion"/>
  </si>
  <si>
    <t xml:space="preserve"> </t>
    <phoneticPr fontId="4" type="noConversion"/>
  </si>
  <si>
    <t xml:space="preserve">연  별 </t>
    <phoneticPr fontId="4" type="noConversion"/>
  </si>
  <si>
    <t>매                                                        장</t>
    <phoneticPr fontId="4" type="noConversion"/>
  </si>
  <si>
    <t>화   장   시   설</t>
    <phoneticPr fontId="4" type="noConversion"/>
  </si>
  <si>
    <t>공  설  묘  지</t>
    <phoneticPr fontId="4" type="noConversion"/>
  </si>
  <si>
    <t>법  인  묘  지</t>
    <phoneticPr fontId="4" type="noConversion"/>
  </si>
  <si>
    <t>공   설</t>
    <phoneticPr fontId="4" type="noConversion"/>
  </si>
  <si>
    <t>설</t>
  </si>
  <si>
    <t>개  소  수</t>
    <phoneticPr fontId="4" type="noConversion"/>
  </si>
  <si>
    <t>총 봉 안 능 력 (기)</t>
    <phoneticPr fontId="4" type="noConversion"/>
  </si>
  <si>
    <t>봉 안 기 수</t>
    <phoneticPr fontId="4" type="noConversion"/>
  </si>
  <si>
    <t>개소</t>
    <phoneticPr fontId="4" type="noConversion"/>
  </si>
  <si>
    <t>면       적</t>
    <phoneticPr fontId="4" type="noConversion"/>
  </si>
  <si>
    <t>분묘설치
가    능</t>
    <phoneticPr fontId="4" type="noConversion"/>
  </si>
  <si>
    <t>화로</t>
    <phoneticPr fontId="4" type="noConversion"/>
  </si>
  <si>
    <t>소계</t>
  </si>
  <si>
    <t>공설</t>
  </si>
  <si>
    <t>총면적</t>
  </si>
  <si>
    <t>점유면적</t>
  </si>
  <si>
    <t>소계</t>
    <phoneticPr fontId="3" type="noConversion"/>
  </si>
  <si>
    <t>2 0 1 4</t>
    <phoneticPr fontId="4" type="noConversion"/>
  </si>
  <si>
    <t>-</t>
    <phoneticPr fontId="3" type="noConversion"/>
  </si>
  <si>
    <t>서비스대상자</t>
    <phoneticPr fontId="4" type="noConversion"/>
  </si>
  <si>
    <t>2 0 1 3</t>
  </si>
  <si>
    <t>일반수급자</t>
    <phoneticPr fontId="4" type="noConversion"/>
  </si>
  <si>
    <t>특례수급자</t>
    <phoneticPr fontId="4" type="noConversion"/>
  </si>
  <si>
    <t>시설수급자</t>
    <phoneticPr fontId="4" type="noConversion"/>
  </si>
  <si>
    <t>가구</t>
    <phoneticPr fontId="4" type="noConversion"/>
  </si>
  <si>
    <t xml:space="preserve">가구 </t>
    <phoneticPr fontId="4" type="noConversion"/>
  </si>
  <si>
    <t>2 0 1 4</t>
  </si>
  <si>
    <t>2 0 1 5</t>
    <phoneticPr fontId="4" type="noConversion"/>
  </si>
  <si>
    <t>22. 노인여가복지시설</t>
    <phoneticPr fontId="4" type="noConversion"/>
  </si>
  <si>
    <t>노인복지회관</t>
    <phoneticPr fontId="4" type="noConversion"/>
  </si>
  <si>
    <t>노인교실</t>
    <phoneticPr fontId="4" type="noConversion"/>
  </si>
  <si>
    <t>27. 여성복지시설</t>
    <phoneticPr fontId="4" type="noConversion"/>
  </si>
  <si>
    <t>합       계</t>
    <phoneticPr fontId="4" type="noConversion"/>
  </si>
  <si>
    <t>소 외 여 성 복 지 시 설</t>
    <phoneticPr fontId="4" type="noConversion"/>
  </si>
  <si>
    <t>모자보호시설</t>
    <phoneticPr fontId="4" type="noConversion"/>
  </si>
  <si>
    <t>미혼모자시설</t>
    <phoneticPr fontId="4" type="noConversion"/>
  </si>
  <si>
    <t>미혼모자 공동생활가정</t>
    <phoneticPr fontId="4" type="noConversion"/>
  </si>
  <si>
    <t xml:space="preserve">가정폭력피해자 보호시설 </t>
    <phoneticPr fontId="4" type="noConversion"/>
  </si>
  <si>
    <t>성매매피해자 지원시설</t>
    <phoneticPr fontId="4" type="noConversion"/>
  </si>
  <si>
    <t>한부모 가족지원법 수급자</t>
    <phoneticPr fontId="4" type="noConversion"/>
  </si>
  <si>
    <t>국민기초생활보장법 수급자</t>
    <phoneticPr fontId="4" type="noConversion"/>
  </si>
  <si>
    <t>국가보훈법 수급자</t>
    <phoneticPr fontId="4" type="noConversion"/>
  </si>
  <si>
    <t>가구원수</t>
    <phoneticPr fontId="4" type="noConversion"/>
  </si>
  <si>
    <t>가구수</t>
    <phoneticPr fontId="4" type="noConversion"/>
  </si>
  <si>
    <t>1. 의 료 기 관</t>
    <phoneticPr fontId="4" type="noConversion"/>
  </si>
  <si>
    <t>2. 의료기관종사 의료인력</t>
    <phoneticPr fontId="4" type="noConversion"/>
  </si>
  <si>
    <t>의    사</t>
    <phoneticPr fontId="4" type="noConversion"/>
  </si>
  <si>
    <t>치과의사</t>
    <phoneticPr fontId="4" type="noConversion"/>
  </si>
  <si>
    <t>한의사</t>
    <phoneticPr fontId="4" type="noConversion"/>
  </si>
  <si>
    <t>조산사</t>
    <phoneticPr fontId="4" type="noConversion"/>
  </si>
  <si>
    <t>간호사</t>
    <phoneticPr fontId="4" type="noConversion"/>
  </si>
  <si>
    <t>의료기사</t>
    <phoneticPr fontId="4" type="noConversion"/>
  </si>
  <si>
    <t>3. 보건소 인력</t>
    <phoneticPr fontId="4" type="noConversion"/>
  </si>
  <si>
    <t>면    허  ·  자    격    종    별</t>
    <phoneticPr fontId="4" type="noConversion"/>
  </si>
  <si>
    <t>약사</t>
    <phoneticPr fontId="4" type="noConversion"/>
  </si>
  <si>
    <t>영양사</t>
    <phoneticPr fontId="4" type="noConversion"/>
  </si>
  <si>
    <t>정신보건
전문요원</t>
    <phoneticPr fontId="4" type="noConversion"/>
  </si>
  <si>
    <t>행정직</t>
    <phoneticPr fontId="4" type="noConversion"/>
  </si>
  <si>
    <t>4. 부정의료업자 단속실적</t>
    <phoneticPr fontId="4" type="noConversion"/>
  </si>
  <si>
    <t xml:space="preserve"> 가. 의료인 등</t>
    <phoneticPr fontId="4" type="noConversion"/>
  </si>
  <si>
    <t>단위 : 건</t>
    <phoneticPr fontId="4" type="noConversion"/>
  </si>
  <si>
    <t>면허대여</t>
    <phoneticPr fontId="4" type="noConversion"/>
  </si>
  <si>
    <t>면허이외
의료행위</t>
    <phoneticPr fontId="4" type="noConversion"/>
  </si>
  <si>
    <t>품위손상</t>
    <phoneticPr fontId="4" type="noConversion"/>
  </si>
  <si>
    <t>진료거부</t>
    <phoneticPr fontId="4" type="noConversion"/>
  </si>
  <si>
    <t>면허취소</t>
    <phoneticPr fontId="4" type="noConversion"/>
  </si>
  <si>
    <t>자격정지</t>
    <phoneticPr fontId="4" type="noConversion"/>
  </si>
  <si>
    <t>경  고</t>
    <phoneticPr fontId="4" type="noConversion"/>
  </si>
  <si>
    <t>고  발</t>
    <phoneticPr fontId="4" type="noConversion"/>
  </si>
  <si>
    <t xml:space="preserve"> 나. 의료기관</t>
    <phoneticPr fontId="4" type="noConversion"/>
  </si>
  <si>
    <t>광고위반</t>
    <phoneticPr fontId="4" type="noConversion"/>
  </si>
  <si>
    <t>준수사항
미 이 행</t>
    <phoneticPr fontId="4" type="noConversion"/>
  </si>
  <si>
    <t>허가취소
또는폐쇄</t>
    <phoneticPr fontId="4" type="noConversion"/>
  </si>
  <si>
    <t>업무정지</t>
    <phoneticPr fontId="4" type="noConversion"/>
  </si>
  <si>
    <t>시정지시</t>
    <phoneticPr fontId="4" type="noConversion"/>
  </si>
  <si>
    <t>5. 의약품 등 제조업소 및 판매업소</t>
    <phoneticPr fontId="4" type="noConversion"/>
  </si>
  <si>
    <t>판        매        업        소</t>
    <phoneticPr fontId="4" type="noConversion"/>
  </si>
  <si>
    <t>의약품</t>
    <phoneticPr fontId="4" type="noConversion"/>
  </si>
  <si>
    <t>의약외품</t>
    <phoneticPr fontId="4" type="noConversion"/>
  </si>
  <si>
    <t>화장품</t>
    <phoneticPr fontId="4" type="noConversion"/>
  </si>
  <si>
    <t>의료기기</t>
    <phoneticPr fontId="4" type="noConversion"/>
  </si>
  <si>
    <t>한약국</t>
    <phoneticPr fontId="4" type="noConversion"/>
  </si>
  <si>
    <t>가. 건강생활실천교육</t>
    <phoneticPr fontId="4" type="noConversion"/>
  </si>
  <si>
    <t>금 연</t>
    <phoneticPr fontId="4" type="noConversion"/>
  </si>
  <si>
    <t>영 양</t>
    <phoneticPr fontId="4" type="noConversion"/>
  </si>
  <si>
    <t>절 주</t>
    <phoneticPr fontId="4" type="noConversion"/>
  </si>
  <si>
    <t>운 동</t>
    <phoneticPr fontId="4" type="noConversion"/>
  </si>
  <si>
    <t>비 만</t>
    <phoneticPr fontId="4" type="noConversion"/>
  </si>
  <si>
    <t>구강보건</t>
    <phoneticPr fontId="4" type="noConversion"/>
  </si>
  <si>
    <t>안전관리
(응급처치)</t>
    <phoneticPr fontId="4" type="noConversion"/>
  </si>
  <si>
    <t>성교육</t>
    <phoneticPr fontId="4" type="noConversion"/>
  </si>
  <si>
    <t>2 0 1 5</t>
    <phoneticPr fontId="3" type="noConversion"/>
  </si>
  <si>
    <t>고혈압</t>
    <phoneticPr fontId="4" type="noConversion"/>
  </si>
  <si>
    <t>당 뇨</t>
    <phoneticPr fontId="4" type="noConversion"/>
  </si>
  <si>
    <t>비만·
고지혈증</t>
    <phoneticPr fontId="4" type="noConversion"/>
  </si>
  <si>
    <t>암예방</t>
    <phoneticPr fontId="4" type="noConversion"/>
  </si>
  <si>
    <t>아토피질환(환경성질환)</t>
    <phoneticPr fontId="4" type="noConversion"/>
  </si>
  <si>
    <t>뇌 심 혈
관계질환</t>
    <phoneticPr fontId="4" type="noConversion"/>
  </si>
  <si>
    <t>소화기계
질   환</t>
    <phoneticPr fontId="4" type="noConversion"/>
  </si>
  <si>
    <t>치 매</t>
    <phoneticPr fontId="4" type="noConversion"/>
  </si>
  <si>
    <r>
      <t>합    계</t>
    </r>
    <r>
      <rPr>
        <vertAlign val="superscript"/>
        <sz val="10"/>
        <rFont val="바탕체"/>
        <family val="1"/>
        <charset val="129"/>
      </rPr>
      <t>1)</t>
    </r>
    <phoneticPr fontId="4" type="noConversion"/>
  </si>
  <si>
    <t>종 합 병 원</t>
    <phoneticPr fontId="4" type="noConversion"/>
  </si>
  <si>
    <t>병 원</t>
  </si>
  <si>
    <r>
      <t>병   원</t>
    </r>
    <r>
      <rPr>
        <vertAlign val="superscript"/>
        <sz val="10"/>
        <rFont val="바탕체"/>
        <family val="1"/>
        <charset val="129"/>
      </rPr>
      <t>2)</t>
    </r>
    <phoneticPr fontId="4" type="noConversion"/>
  </si>
  <si>
    <t>원</t>
  </si>
  <si>
    <t>의   원</t>
    <phoneticPr fontId="4" type="noConversion"/>
  </si>
  <si>
    <t>병  원</t>
  </si>
  <si>
    <t>(의)원</t>
  </si>
  <si>
    <t>부 속 의 원</t>
    <phoneticPr fontId="4" type="noConversion"/>
  </si>
  <si>
    <t>보  건  의료원</t>
    <phoneticPr fontId="4" type="noConversion"/>
  </si>
  <si>
    <t>보건소</t>
    <phoneticPr fontId="4" type="noConversion"/>
  </si>
  <si>
    <t>병원수</t>
  </si>
  <si>
    <t>병상수</t>
  </si>
  <si>
    <t>병원수</t>
    <phoneticPr fontId="4" type="noConversion"/>
  </si>
  <si>
    <t>병상수</t>
    <phoneticPr fontId="4" type="noConversion"/>
  </si>
  <si>
    <t>의  무
기록사</t>
    <phoneticPr fontId="4" type="noConversion"/>
  </si>
  <si>
    <t>비상근의사</t>
    <phoneticPr fontId="4" type="noConversion"/>
  </si>
  <si>
    <t>위생사 ·
위생시험사</t>
    <phoneticPr fontId="4" type="noConversion"/>
  </si>
  <si>
    <t>임  상
 병리사</t>
    <phoneticPr fontId="4" type="noConversion"/>
  </si>
  <si>
    <t>성감별
행  위</t>
    <phoneticPr fontId="4" type="noConversion"/>
  </si>
  <si>
    <t>의약품
도매상</t>
    <phoneticPr fontId="4" type="noConversion"/>
  </si>
  <si>
    <t>의료기기판매업</t>
    <phoneticPr fontId="4" type="noConversion"/>
  </si>
  <si>
    <t>의료기기
임대업</t>
    <phoneticPr fontId="4" type="noConversion"/>
  </si>
  <si>
    <t>의료기기수리업</t>
    <phoneticPr fontId="4" type="noConversion"/>
  </si>
  <si>
    <t>한약
도매상</t>
    <phoneticPr fontId="4" type="noConversion"/>
  </si>
  <si>
    <t>한약업사</t>
    <phoneticPr fontId="4" type="noConversion"/>
  </si>
  <si>
    <t>제    조    업    소</t>
    <phoneticPr fontId="4" type="noConversion"/>
  </si>
  <si>
    <t>식  품
보존업</t>
    <phoneticPr fontId="4" type="noConversion"/>
  </si>
  <si>
    <t>다 방</t>
    <phoneticPr fontId="4" type="noConversion"/>
  </si>
  <si>
    <t>일  반
음식점</t>
    <phoneticPr fontId="4" type="noConversion"/>
  </si>
  <si>
    <t>위탁
급식
영업</t>
    <phoneticPr fontId="4" type="noConversion"/>
  </si>
  <si>
    <r>
      <t xml:space="preserve">집단 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급식소</t>
    </r>
    <phoneticPr fontId="4" type="noConversion"/>
  </si>
  <si>
    <t>식품
제조
가공업</t>
    <phoneticPr fontId="4" type="noConversion"/>
  </si>
  <si>
    <t>즉석
판매제조
가 공 업</t>
    <phoneticPr fontId="4" type="noConversion"/>
  </si>
  <si>
    <t>식  품
첨가물</t>
    <phoneticPr fontId="4" type="noConversion"/>
  </si>
  <si>
    <t>단란
주점</t>
    <phoneticPr fontId="4" type="noConversion"/>
  </si>
  <si>
    <t>유흥
주점</t>
    <phoneticPr fontId="4" type="noConversion"/>
  </si>
  <si>
    <t>위생관리
용 역 업</t>
    <phoneticPr fontId="4" type="noConversion"/>
  </si>
  <si>
    <t>기타</t>
    <phoneticPr fontId="4" type="noConversion"/>
  </si>
  <si>
    <t>위생처리업</t>
    <phoneticPr fontId="4" type="noConversion"/>
  </si>
  <si>
    <t>종합</t>
    <phoneticPr fontId="4" type="noConversion"/>
  </si>
  <si>
    <t>일반</t>
    <phoneticPr fontId="4" type="noConversion"/>
  </si>
  <si>
    <t>피부</t>
    <phoneticPr fontId="4" type="noConversion"/>
  </si>
  <si>
    <r>
      <t>숙박업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</si>
  <si>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디프테리아,
파상풍,
백일해(DT&amp;P)</t>
    <phoneticPr fontId="4" type="noConversion"/>
  </si>
  <si>
    <t>홍역,유행성
이하선염,
풍진(MMR)</t>
    <phoneticPr fontId="4" type="noConversion"/>
  </si>
  <si>
    <t>일본
뇌염</t>
    <phoneticPr fontId="4" type="noConversion"/>
  </si>
  <si>
    <t>B형
간염</t>
    <phoneticPr fontId="4" type="noConversion"/>
  </si>
  <si>
    <r>
      <t>기 타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</si>
  <si>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파리
티푸스</t>
    <phoneticPr fontId="4" type="noConversion"/>
  </si>
  <si>
    <t>10. 한센병 보건소 등록</t>
    <phoneticPr fontId="4" type="noConversion"/>
  </si>
  <si>
    <t>한센사업
대상자 
거주지별</t>
    <phoneticPr fontId="4" type="noConversion"/>
  </si>
  <si>
    <t>한센사업대상자 관리사항</t>
    <phoneticPr fontId="4" type="noConversion"/>
  </si>
  <si>
    <t>한센사업 
대상자 
서비스 
지역별</t>
    <phoneticPr fontId="4" type="noConversion"/>
  </si>
  <si>
    <t>양성</t>
    <phoneticPr fontId="4" type="noConversion"/>
  </si>
  <si>
    <t>신규대상자</t>
    <phoneticPr fontId="4" type="noConversion"/>
  </si>
  <si>
    <t>사망자</t>
    <phoneticPr fontId="4" type="noConversion"/>
  </si>
  <si>
    <t>거  주  형  태  별</t>
    <phoneticPr fontId="4" type="noConversion"/>
  </si>
  <si>
    <t>신규
환자수</t>
    <phoneticPr fontId="4" type="noConversion"/>
  </si>
  <si>
    <t>남</t>
    <phoneticPr fontId="4" type="noConversion"/>
  </si>
  <si>
    <t>여</t>
    <phoneticPr fontId="4" type="noConversion"/>
  </si>
  <si>
    <t>시설보호</t>
    <phoneticPr fontId="4" type="noConversion"/>
  </si>
  <si>
    <t>요치료</t>
    <phoneticPr fontId="4" type="noConversion"/>
  </si>
  <si>
    <t>재발관리</t>
    <phoneticPr fontId="4" type="noConversion"/>
  </si>
  <si>
    <t>정  착</t>
    <phoneticPr fontId="4" type="noConversion"/>
  </si>
  <si>
    <t>합   계</t>
    <phoneticPr fontId="4" type="noConversion"/>
  </si>
  <si>
    <t>구강보건교육</t>
    <phoneticPr fontId="4" type="noConversion"/>
  </si>
  <si>
    <t>노인의치 보철사업</t>
    <phoneticPr fontId="4" type="noConversion"/>
  </si>
  <si>
    <t>횟수</t>
    <phoneticPr fontId="4" type="noConversion"/>
  </si>
  <si>
    <t>인원</t>
    <phoneticPr fontId="4" type="noConversion"/>
  </si>
  <si>
    <t>건수</t>
    <phoneticPr fontId="4" type="noConversion"/>
  </si>
  <si>
    <t>지역가입자</t>
    <phoneticPr fontId="4" type="noConversion"/>
  </si>
  <si>
    <t>임의가입자</t>
    <phoneticPr fontId="4" type="noConversion"/>
  </si>
  <si>
    <t>임의계속
가입자</t>
    <phoneticPr fontId="4" type="noConversion"/>
  </si>
  <si>
    <t>사업장</t>
    <phoneticPr fontId="4" type="noConversion"/>
  </si>
  <si>
    <t>2 0 1 3</t>
    <phoneticPr fontId="3" type="noConversion"/>
  </si>
  <si>
    <t>남</t>
    <phoneticPr fontId="3" type="noConversion"/>
  </si>
  <si>
    <t>여</t>
    <phoneticPr fontId="3" type="noConversion"/>
  </si>
  <si>
    <r>
      <t>조    기</t>
    </r>
    <r>
      <rPr>
        <vertAlign val="superscript"/>
        <sz val="9"/>
        <rFont val="바탕체"/>
        <family val="1"/>
        <charset val="129"/>
      </rPr>
      <t>4)</t>
    </r>
    <phoneticPr fontId="4" type="noConversion"/>
  </si>
  <si>
    <r>
      <t>분    할</t>
    </r>
    <r>
      <rPr>
        <vertAlign val="superscript"/>
        <sz val="9"/>
        <rFont val="바탕체"/>
        <family val="1"/>
        <charset val="129"/>
      </rPr>
      <t>5)</t>
    </r>
    <phoneticPr fontId="4" type="noConversion"/>
  </si>
  <si>
    <r>
      <t>노령연금
(10년이상~20년미만)</t>
    </r>
    <r>
      <rPr>
        <vertAlign val="superscript"/>
        <sz val="9"/>
        <rFont val="바탕체"/>
        <family val="1"/>
        <charset val="129"/>
      </rPr>
      <t>3)</t>
    </r>
    <phoneticPr fontId="4" type="noConversion"/>
  </si>
  <si>
    <t>수급자수</t>
    <phoneticPr fontId="3" type="noConversion"/>
  </si>
  <si>
    <r>
      <t>특    례</t>
    </r>
    <r>
      <rPr>
        <vertAlign val="superscript"/>
        <sz val="9"/>
        <rFont val="바탕체"/>
        <family val="1"/>
        <charset val="129"/>
      </rPr>
      <t>1)</t>
    </r>
    <phoneticPr fontId="4" type="noConversion"/>
  </si>
  <si>
    <r>
      <t>노령연금(20년이상)</t>
    </r>
    <r>
      <rPr>
        <vertAlign val="superscript"/>
        <sz val="9"/>
        <rFont val="바탕체"/>
        <family val="1"/>
        <charset val="129"/>
      </rPr>
      <t>2)</t>
    </r>
    <phoneticPr fontId="4" type="noConversion"/>
  </si>
  <si>
    <r>
      <t>기  타  대  상  자</t>
    </r>
    <r>
      <rPr>
        <vertAlign val="superscript"/>
        <sz val="11"/>
        <rFont val="바탕체"/>
        <family val="1"/>
        <charset val="129"/>
      </rPr>
      <t>6)</t>
    </r>
    <phoneticPr fontId="4" type="noConversion"/>
  </si>
  <si>
    <r>
      <t xml:space="preserve">특별 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공로자및상이자</t>
    </r>
    <phoneticPr fontId="4" type="noConversion"/>
  </si>
  <si>
    <r>
      <t>4.19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
부상자
공로자</t>
    </r>
    <phoneticPr fontId="4" type="noConversion"/>
  </si>
  <si>
    <r>
      <t xml:space="preserve"> 순직</t>
    </r>
    <r>
      <rPr>
        <vertAlign val="superscript"/>
        <sz val="11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공무원</t>
    </r>
    <phoneticPr fontId="4" type="noConversion"/>
  </si>
  <si>
    <r>
      <t>특별
공로</t>
    </r>
    <r>
      <rPr>
        <vertAlign val="superscript"/>
        <sz val="11"/>
        <rFont val="바탕체"/>
        <family val="1"/>
        <charset val="129"/>
      </rPr>
      <t>4)</t>
    </r>
    <r>
      <rPr>
        <sz val="11"/>
        <rFont val="바탕체"/>
        <family val="1"/>
        <charset val="129"/>
      </rPr>
      <t xml:space="preserve">
순직자</t>
    </r>
    <phoneticPr fontId="4" type="noConversion"/>
  </si>
  <si>
    <r>
      <t>6.18</t>
    </r>
    <r>
      <rPr>
        <vertAlign val="superscript"/>
        <sz val="11"/>
        <rFont val="바탕체"/>
        <family val="1"/>
        <charset val="129"/>
      </rPr>
      <t>5)</t>
    </r>
    <r>
      <rPr>
        <sz val="11"/>
        <rFont val="바탕체"/>
        <family val="1"/>
        <charset val="129"/>
      </rPr>
      <t xml:space="preserve">
자유
상이자</t>
    </r>
    <phoneticPr fontId="4" type="noConversion"/>
  </si>
  <si>
    <r>
      <t>특수
임무</t>
    </r>
    <r>
      <rPr>
        <vertAlign val="superscript"/>
        <sz val="11"/>
        <rFont val="바탕체"/>
        <family val="1"/>
        <charset val="129"/>
      </rPr>
      <t>7)</t>
    </r>
    <r>
      <rPr>
        <sz val="11"/>
        <rFont val="바탕체"/>
        <family val="1"/>
        <charset val="129"/>
      </rPr>
      <t xml:space="preserve">
수행자</t>
    </r>
    <phoneticPr fontId="4" type="noConversion"/>
  </si>
  <si>
    <t>무공.
보국
수훈자</t>
    <phoneticPr fontId="4" type="noConversion"/>
  </si>
  <si>
    <t>재일
학도
의용
군인</t>
    <phoneticPr fontId="4" type="noConversion"/>
  </si>
  <si>
    <t>순국,
애국
지사</t>
    <phoneticPr fontId="4" type="noConversion"/>
  </si>
  <si>
    <t>합     계</t>
    <phoneticPr fontId="3" type="noConversion"/>
  </si>
  <si>
    <r>
      <t>기타대상자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</si>
  <si>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가구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</t>
    </r>
    <rPh sb="2" eb="4">
      <t xml:space="preserve">1) </t>
    </rPh>
    <phoneticPr fontId="4" type="noConversion"/>
  </si>
  <si>
    <t>인       원</t>
    <phoneticPr fontId="4" type="noConversion"/>
  </si>
  <si>
    <t>총 수 급 자</t>
    <phoneticPr fontId="4" type="noConversion"/>
  </si>
  <si>
    <t>기  타</t>
    <phoneticPr fontId="4" type="noConversion"/>
  </si>
  <si>
    <t>시설
입소
연계</t>
    <phoneticPr fontId="4" type="noConversion"/>
  </si>
  <si>
    <t>심리·
정서적
지  원</t>
    <phoneticPr fontId="4" type="noConversion"/>
  </si>
  <si>
    <t xml:space="preserve"> 수 사·
법 적
지 원</t>
    <phoneticPr fontId="4" type="noConversion"/>
  </si>
  <si>
    <t>연  별</t>
    <phoneticPr fontId="4" type="noConversion"/>
  </si>
  <si>
    <t>양육시설</t>
    <phoneticPr fontId="4" type="noConversion"/>
  </si>
  <si>
    <t>자립지원시설</t>
    <phoneticPr fontId="4" type="noConversion"/>
  </si>
  <si>
    <t>보호치료시설</t>
    <phoneticPr fontId="4" type="noConversion"/>
  </si>
  <si>
    <t>시설수</t>
    <phoneticPr fontId="4" type="noConversion"/>
  </si>
  <si>
    <t>입소자</t>
    <phoneticPr fontId="4" type="noConversion"/>
  </si>
  <si>
    <t>퇴소자</t>
    <phoneticPr fontId="4" type="noConversion"/>
  </si>
  <si>
    <t>연말현재 생활인원</t>
    <phoneticPr fontId="4" type="noConversion"/>
  </si>
  <si>
    <t>연말현재
생활인원</t>
    <phoneticPr fontId="4" type="noConversion"/>
  </si>
  <si>
    <t>남</t>
    <phoneticPr fontId="4" type="noConversion"/>
  </si>
  <si>
    <t>여</t>
    <phoneticPr fontId="4" type="noConversion"/>
  </si>
  <si>
    <t>합           계</t>
    <phoneticPr fontId="4" type="noConversion"/>
  </si>
  <si>
    <t>청각
언어</t>
    <phoneticPr fontId="3" type="noConversion"/>
  </si>
  <si>
    <t>정신
지체</t>
    <phoneticPr fontId="3" type="noConversion"/>
  </si>
  <si>
    <t>사망</t>
    <phoneticPr fontId="3" type="noConversion"/>
  </si>
  <si>
    <t>기타</t>
    <phoneticPr fontId="3" type="noConversion"/>
  </si>
  <si>
    <t>취업</t>
    <phoneticPr fontId="3" type="noConversion"/>
  </si>
  <si>
    <t>전원</t>
    <phoneticPr fontId="3" type="noConversion"/>
  </si>
  <si>
    <t>지체</t>
    <phoneticPr fontId="3" type="noConversion"/>
  </si>
  <si>
    <t>시각</t>
    <phoneticPr fontId="3" type="noConversion"/>
  </si>
  <si>
    <t>계</t>
    <phoneticPr fontId="4" type="noConversion"/>
  </si>
  <si>
    <t>연 별
 및
동 별</t>
    <phoneticPr fontId="4" type="noConversion"/>
  </si>
  <si>
    <t>장루.
요루</t>
    <phoneticPr fontId="4" type="noConversion"/>
  </si>
  <si>
    <t>양육시설등</t>
    <phoneticPr fontId="4" type="noConversion"/>
  </si>
  <si>
    <t>요보호아동의 발생원인</t>
    <phoneticPr fontId="4" type="noConversion"/>
  </si>
  <si>
    <t>기아,
미아</t>
    <phoneticPr fontId="4" type="noConversion"/>
  </si>
  <si>
    <t>미혼모(부)
(혼외자
포함)</t>
    <phoneticPr fontId="4" type="noConversion"/>
  </si>
  <si>
    <t>학대</t>
    <phoneticPr fontId="4" type="noConversion"/>
  </si>
  <si>
    <t>부모빈곤, 실직</t>
    <phoneticPr fontId="4" type="noConversion"/>
  </si>
  <si>
    <t>부모
이혼 등</t>
    <phoneticPr fontId="4" type="noConversion"/>
  </si>
  <si>
    <t>부모
사망</t>
    <phoneticPr fontId="4" type="noConversion"/>
  </si>
  <si>
    <t>부모
질병</t>
    <phoneticPr fontId="4" type="noConversion"/>
  </si>
  <si>
    <t xml:space="preserve">가구수 </t>
    <phoneticPr fontId="4" type="noConversion"/>
  </si>
  <si>
    <t>방문
건수</t>
    <phoneticPr fontId="4" type="noConversion"/>
  </si>
  <si>
    <t>암</t>
    <phoneticPr fontId="4" type="noConversion"/>
  </si>
  <si>
    <t>고혈압</t>
    <phoneticPr fontId="4" type="noConversion"/>
  </si>
  <si>
    <t>관절염</t>
    <phoneticPr fontId="4" type="noConversion"/>
  </si>
  <si>
    <t>뇌졸중</t>
    <phoneticPr fontId="4" type="noConversion"/>
  </si>
  <si>
    <t>치   매</t>
    <phoneticPr fontId="4" type="noConversion"/>
  </si>
  <si>
    <t>기   타</t>
    <phoneticPr fontId="4" type="noConversion"/>
  </si>
  <si>
    <t>위생
(식품안전)교육</t>
    <phoneticPr fontId="4" type="noConversion"/>
  </si>
  <si>
    <t>사회
복지
법인</t>
    <phoneticPr fontId="4" type="noConversion"/>
  </si>
  <si>
    <t>국
공
립</t>
    <phoneticPr fontId="4" type="noConversion"/>
  </si>
  <si>
    <t>법인·
단체
등</t>
    <phoneticPr fontId="4" type="noConversion"/>
  </si>
  <si>
    <t xml:space="preserve"> </t>
    <phoneticPr fontId="3" type="noConversion"/>
  </si>
  <si>
    <t>치과
위생사</t>
    <phoneticPr fontId="4" type="noConversion"/>
  </si>
  <si>
    <t>물리
치료사</t>
    <phoneticPr fontId="4" type="noConversion"/>
  </si>
  <si>
    <t>응급
구조사</t>
    <phoneticPr fontId="4" type="noConversion"/>
  </si>
  <si>
    <t xml:space="preserve">의사 </t>
    <phoneticPr fontId="4" type="noConversion"/>
  </si>
  <si>
    <t>간호
조무사</t>
    <phoneticPr fontId="4" type="noConversion"/>
  </si>
  <si>
    <t>의무
기록사</t>
    <phoneticPr fontId="4" type="noConversion"/>
  </si>
  <si>
    <t>보건직</t>
    <phoneticPr fontId="4" type="noConversion"/>
  </si>
  <si>
    <t>합    계</t>
    <phoneticPr fontId="4" type="noConversion"/>
  </si>
  <si>
    <t>노인요양시설</t>
    <phoneticPr fontId="4" type="noConversion"/>
  </si>
  <si>
    <t>노인요양공동생활가정</t>
    <phoneticPr fontId="4" type="noConversion"/>
  </si>
  <si>
    <t>시설수</t>
    <phoneticPr fontId="4" type="noConversion"/>
  </si>
  <si>
    <t>입소인원</t>
    <phoneticPr fontId="4" type="noConversion"/>
  </si>
  <si>
    <t>종사자수</t>
    <phoneticPr fontId="4" type="noConversion"/>
  </si>
  <si>
    <t>정원</t>
    <phoneticPr fontId="4" type="noConversion"/>
  </si>
  <si>
    <t>현원</t>
    <phoneticPr fontId="4" type="noConversion"/>
  </si>
  <si>
    <t>남</t>
    <phoneticPr fontId="4" type="noConversion"/>
  </si>
  <si>
    <t>여</t>
    <phoneticPr fontId="4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</si>
  <si>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</si>
  <si>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</si>
  <si>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</si>
  <si>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</si>
  <si>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</si>
  <si>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</si>
  <si>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</si>
  <si>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</si>
  <si>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</si>
  <si>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</si>
  <si>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</si>
  <si>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</si>
  <si>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</si>
  <si>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</si>
  <si>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t>자료:보건소</t>
    <phoneticPr fontId="4" type="noConversion"/>
  </si>
  <si>
    <t>자료:보건소</t>
    <phoneticPr fontId="4" type="noConversion"/>
  </si>
  <si>
    <t>24. 노인의료복지시설</t>
    <phoneticPr fontId="4" type="noConversion"/>
  </si>
  <si>
    <t>자료:사회복지과</t>
    <phoneticPr fontId="4" type="noConversion"/>
  </si>
  <si>
    <t>자료:보건소, 위생과</t>
    <phoneticPr fontId="4" type="noConversion"/>
  </si>
  <si>
    <t>주: 1) 보건의료원 이하는 제외
     2) 군인병원 제외
     3) 정신병원, 결핵병원, 나병원 포함</t>
    <phoneticPr fontId="4" type="noConversion"/>
  </si>
  <si>
    <t xml:space="preserve">      2) 4.19사망자 유족도 포함</t>
    <phoneticPr fontId="4" type="noConversion"/>
  </si>
  <si>
    <t xml:space="preserve">      4) 특별공로자 및 상이자 유족도 포함</t>
    <phoneticPr fontId="4" type="noConversion"/>
  </si>
  <si>
    <t xml:space="preserve">      5) 원 서식의 반공귀순상이자는 2006년부터 6.18자유상이자로 명칭변경</t>
    <phoneticPr fontId="4" type="noConversion"/>
  </si>
  <si>
    <t xml:space="preserve">      6) 기타 대상자는 유족 포함</t>
    <phoneticPr fontId="4" type="noConversion"/>
  </si>
  <si>
    <t xml:space="preserve">      7) 2007년 자료부터 수록</t>
    <phoneticPr fontId="4" type="noConversion"/>
  </si>
  <si>
    <t xml:space="preserve"> 단위 : 가구수, 명</t>
    <phoneticPr fontId="4" type="noConversion"/>
  </si>
  <si>
    <t xml:space="preserve"> 자료:생활보장과</t>
    <phoneticPr fontId="4" type="noConversion"/>
  </si>
  <si>
    <t xml:space="preserve"> 단위 : 개소, 명</t>
    <phoneticPr fontId="4" type="noConversion"/>
  </si>
  <si>
    <t xml:space="preserve"> 단위 : 개소, 건</t>
    <phoneticPr fontId="4" type="noConversion"/>
  </si>
  <si>
    <t xml:space="preserve"> 자료:사회복지과</t>
    <phoneticPr fontId="4" type="noConversion"/>
  </si>
  <si>
    <t xml:space="preserve"> 단위 : 명</t>
    <phoneticPr fontId="4" type="noConversion"/>
  </si>
  <si>
    <t xml:space="preserve"> 단위 : 개소, 명</t>
    <phoneticPr fontId="3" type="noConversion"/>
  </si>
  <si>
    <t xml:space="preserve"> 자료:복지정책과</t>
    <phoneticPr fontId="4" type="noConversion"/>
  </si>
  <si>
    <t xml:space="preserve"> 자료:사회복지과</t>
    <phoneticPr fontId="4" type="noConversion"/>
  </si>
  <si>
    <t xml:space="preserve"> 단위 : 명</t>
    <phoneticPr fontId="4" type="noConversion"/>
  </si>
  <si>
    <t>합   계</t>
    <phoneticPr fontId="4" type="noConversion"/>
  </si>
  <si>
    <t>2 0 1 4</t>
    <phoneticPr fontId="3" type="noConversion"/>
  </si>
  <si>
    <r>
      <t>특 수 병 원</t>
    </r>
    <r>
      <rPr>
        <vertAlign val="superscript"/>
        <sz val="10"/>
        <rFont val="바탕체"/>
        <family val="1"/>
        <charset val="129"/>
      </rPr>
      <t>3)</t>
    </r>
    <phoneticPr fontId="4" type="noConversion"/>
  </si>
  <si>
    <t>요 양 병 원</t>
    <phoneticPr fontId="4" type="noConversion"/>
  </si>
  <si>
    <t>한 방 병 원</t>
    <phoneticPr fontId="4" type="noConversion"/>
  </si>
  <si>
    <t>한 의 원</t>
    <phoneticPr fontId="4" type="noConversion"/>
  </si>
  <si>
    <t>조 산 소</t>
    <phoneticPr fontId="4" type="noConversion"/>
  </si>
  <si>
    <t>치 과 병(의)원</t>
    <phoneticPr fontId="4" type="noConversion"/>
  </si>
  <si>
    <t>간  호
조무사</t>
    <phoneticPr fontId="4" type="noConversion"/>
  </si>
  <si>
    <t>치과
의사</t>
    <phoneticPr fontId="4" type="noConversion"/>
  </si>
  <si>
    <t>기 타</t>
    <phoneticPr fontId="4" type="noConversion"/>
  </si>
  <si>
    <t>면 허 자 격 종 별  외</t>
    <phoneticPr fontId="4" type="noConversion"/>
  </si>
  <si>
    <t>주:정원기준</t>
    <phoneticPr fontId="4" type="noConversion"/>
  </si>
  <si>
    <t>허위진단
발    급</t>
    <phoneticPr fontId="4" type="noConversion"/>
  </si>
  <si>
    <t>건강기능
식품 판매업</t>
    <phoneticPr fontId="4" type="noConversion"/>
  </si>
  <si>
    <t>건강기능
식품 제조업</t>
    <phoneticPr fontId="4" type="noConversion"/>
  </si>
  <si>
    <t>식  품
운반업</t>
    <phoneticPr fontId="4" type="noConversion"/>
  </si>
  <si>
    <t>미   용   업</t>
    <phoneticPr fontId="3" type="noConversion"/>
  </si>
  <si>
    <t>기타
위생용품
제조업</t>
    <phoneticPr fontId="4" type="noConversion"/>
  </si>
  <si>
    <t>세척제
제조업</t>
    <phoneticPr fontId="4" type="noConversion"/>
  </si>
  <si>
    <t xml:space="preserve"> 단위 : 명</t>
    <phoneticPr fontId="4" type="noConversion"/>
  </si>
  <si>
    <t>발 생</t>
    <phoneticPr fontId="4" type="noConversion"/>
  </si>
  <si>
    <t>사 망</t>
    <phoneticPr fontId="4" type="noConversion"/>
  </si>
  <si>
    <t>발 생</t>
    <phoneticPr fontId="4" type="noConversion"/>
  </si>
  <si>
    <t>사 망</t>
    <phoneticPr fontId="4" type="noConversion"/>
  </si>
  <si>
    <t>재  가</t>
    <phoneticPr fontId="4" type="noConversion"/>
  </si>
  <si>
    <t>서 비 스 구 분 별</t>
    <phoneticPr fontId="4" type="noConversion"/>
  </si>
  <si>
    <t>보 건 소</t>
    <phoneticPr fontId="4" type="noConversion"/>
  </si>
  <si>
    <t>검 사 건 수</t>
    <phoneticPr fontId="4" type="noConversion"/>
  </si>
  <si>
    <t>발 견 환 자 수</t>
    <phoneticPr fontId="4" type="noConversion"/>
  </si>
  <si>
    <t xml:space="preserve"> 단위 : 건수, 명</t>
    <phoneticPr fontId="4" type="noConversion"/>
  </si>
  <si>
    <t xml:space="preserve"> 단위 : 명, 개소</t>
    <phoneticPr fontId="4" type="noConversion"/>
  </si>
  <si>
    <t xml:space="preserve"> 단위 : 개소, 명</t>
    <phoneticPr fontId="4" type="noConversion"/>
  </si>
  <si>
    <t>16. 국민연금 급여 지급현황</t>
    <phoneticPr fontId="4" type="noConversion"/>
  </si>
  <si>
    <t xml:space="preserve"> 단위 : 명, 백만원</t>
    <phoneticPr fontId="4" type="noConversion"/>
  </si>
  <si>
    <t>금 액</t>
    <phoneticPr fontId="4" type="noConversion"/>
  </si>
  <si>
    <t>금 액</t>
    <phoneticPr fontId="4" type="noConversion"/>
  </si>
  <si>
    <t>장 애 연 금</t>
    <phoneticPr fontId="4" type="noConversion"/>
  </si>
  <si>
    <t>유 족 연 금</t>
    <phoneticPr fontId="4" type="noConversion"/>
  </si>
  <si>
    <t>합   계</t>
    <phoneticPr fontId="4" type="noConversion"/>
  </si>
  <si>
    <t xml:space="preserve"> 단위 : 세대, 명, 천원</t>
    <phoneticPr fontId="4" type="noConversion"/>
  </si>
  <si>
    <t xml:space="preserve"> 단위 : 개소, 명</t>
    <phoneticPr fontId="4" type="noConversion"/>
  </si>
  <si>
    <t>경로당</t>
    <phoneticPr fontId="4" type="noConversion"/>
  </si>
  <si>
    <t>23. 노인주거복지시설</t>
    <phoneticPr fontId="4" type="noConversion"/>
  </si>
  <si>
    <t>단위 : 개소, 명</t>
    <phoneticPr fontId="4" type="noConversion"/>
  </si>
  <si>
    <t>성폭력</t>
    <phoneticPr fontId="4" type="noConversion"/>
  </si>
  <si>
    <t>무연고자</t>
    <phoneticPr fontId="3" type="noConversion"/>
  </si>
  <si>
    <t>일시
보호시설</t>
    <phoneticPr fontId="4" type="noConversion"/>
  </si>
  <si>
    <t>공동
생활가정</t>
    <phoneticPr fontId="4" type="noConversion"/>
  </si>
  <si>
    <t>장애아동시설</t>
    <phoneticPr fontId="4" type="noConversion"/>
  </si>
  <si>
    <t>가정위탁</t>
    <phoneticPr fontId="4" type="noConversion"/>
  </si>
  <si>
    <t>귀가  및 
연 고 자
인    도</t>
    <phoneticPr fontId="4" type="noConversion"/>
  </si>
  <si>
    <t>총아동
발생수</t>
    <phoneticPr fontId="4" type="noConversion"/>
  </si>
  <si>
    <t>등록
가구</t>
    <phoneticPr fontId="3" type="noConversion"/>
  </si>
  <si>
    <t xml:space="preserve">       합     계</t>
    <phoneticPr fontId="4" type="noConversion"/>
  </si>
  <si>
    <t>민 간</t>
    <phoneticPr fontId="4" type="noConversion"/>
  </si>
  <si>
    <t>직 장</t>
    <phoneticPr fontId="4" type="noConversion"/>
  </si>
  <si>
    <t>가 정</t>
    <phoneticPr fontId="4" type="noConversion"/>
  </si>
  <si>
    <t>지 적
장 애</t>
    <phoneticPr fontId="4" type="noConversion"/>
  </si>
  <si>
    <t>연고자
인도</t>
    <phoneticPr fontId="4" type="noConversion"/>
  </si>
  <si>
    <t xml:space="preserve"> 단위 : 개소</t>
    <phoneticPr fontId="4" type="noConversion"/>
  </si>
  <si>
    <t xml:space="preserve"> 자료:보건소</t>
    <phoneticPr fontId="4" type="noConversion"/>
  </si>
  <si>
    <t>약 국</t>
    <phoneticPr fontId="3" type="noConversion"/>
  </si>
  <si>
    <t xml:space="preserve"> 자료:위생과</t>
    <phoneticPr fontId="4" type="noConversion"/>
  </si>
  <si>
    <t xml:space="preserve"> 단위 : 명</t>
    <phoneticPr fontId="4" type="noConversion"/>
  </si>
  <si>
    <t xml:space="preserve"> 주:발생건수는 당해년도(등록.신고) 환자수임</t>
    <phoneticPr fontId="4" type="noConversion"/>
  </si>
  <si>
    <t xml:space="preserve">    1) 수막구군성수막염, 레지오넬라증, 비브리오패혈증, 발진열, 탄저, 공수병, 후천성면역결핍증을 포함</t>
    <phoneticPr fontId="3" type="noConversion"/>
  </si>
  <si>
    <t xml:space="preserve"> 자료:한국한센복지협회 대구경북지부</t>
    <phoneticPr fontId="4" type="noConversion"/>
  </si>
  <si>
    <t>성  별</t>
    <phoneticPr fontId="4" type="noConversion"/>
  </si>
  <si>
    <t>미취학
아  동</t>
    <phoneticPr fontId="4" type="noConversion"/>
  </si>
  <si>
    <t>취 학
아 동</t>
    <phoneticPr fontId="4" type="noConversion"/>
  </si>
  <si>
    <t>만  성
배균자</t>
    <phoneticPr fontId="4" type="noConversion"/>
  </si>
  <si>
    <t>X-선
검사</t>
    <phoneticPr fontId="4" type="noConversion"/>
  </si>
  <si>
    <t xml:space="preserve"> 자료:국민건강보험공단 대구지역본부</t>
    <phoneticPr fontId="4" type="noConversion"/>
  </si>
  <si>
    <t xml:space="preserve">    1) 군인과 연금수급자 포함된 수임</t>
    <phoneticPr fontId="4" type="noConversion"/>
  </si>
  <si>
    <t xml:space="preserve"> 자료:국민연금관리공단 </t>
    <phoneticPr fontId="4" type="noConversion"/>
  </si>
  <si>
    <t xml:space="preserve"> 자료:국민연금관리공단</t>
    <phoneticPr fontId="4" type="noConversion"/>
  </si>
  <si>
    <t xml:space="preserve">     2) 가입기간 20년 이상인 자가 60세에 도달하였을 경우 지급</t>
    <phoneticPr fontId="4" type="noConversion"/>
  </si>
  <si>
    <t xml:space="preserve">     4) 가입기간 10년 이상이고 55세 이상인 자가 소득이 없는 경우 본인의 신청에 의해 60세 이전이라도 지급 받을 수 있는 연금 </t>
    <phoneticPr fontId="4" type="noConversion"/>
  </si>
  <si>
    <t xml:space="preserve"> 자료:대구지방보훈청</t>
    <phoneticPr fontId="4" type="noConversion"/>
  </si>
  <si>
    <t xml:space="preserve">  자료:대구지방보훈청</t>
    <phoneticPr fontId="4" type="noConversion"/>
  </si>
  <si>
    <t xml:space="preserve">     1) 6.18자유상이자, 지원대상자, 5.18민주유공자, 특수임무수행자임</t>
    <phoneticPr fontId="4" type="noConversion"/>
  </si>
  <si>
    <t xml:space="preserve"> 자료:대한적십자사</t>
    <phoneticPr fontId="4" type="noConversion"/>
  </si>
  <si>
    <t xml:space="preserve"> 자료:사회복지과</t>
    <phoneticPr fontId="4" type="noConversion"/>
  </si>
  <si>
    <t>소 계</t>
    <phoneticPr fontId="4" type="noConversion"/>
  </si>
  <si>
    <t>약  물
오남용</t>
    <phoneticPr fontId="4" type="noConversion"/>
  </si>
  <si>
    <t xml:space="preserve"> 단위 : 명</t>
    <phoneticPr fontId="3" type="noConversion"/>
  </si>
  <si>
    <t xml:space="preserve"> 주:2006년도 표준서식 변경으로 소분의약품, 위생용품 항목 삭제</t>
    <phoneticPr fontId="4" type="noConversion"/>
  </si>
  <si>
    <t>계</t>
    <phoneticPr fontId="3" type="noConversion"/>
  </si>
  <si>
    <t>비
장
애</t>
    <phoneticPr fontId="4" type="noConversion"/>
  </si>
  <si>
    <t>조   치   내   용</t>
    <phoneticPr fontId="4" type="noConversion"/>
  </si>
  <si>
    <t>시   설   입   소</t>
    <phoneticPr fontId="3" type="noConversion"/>
  </si>
  <si>
    <t>가   정   보   호</t>
    <phoneticPr fontId="4" type="noConversion"/>
  </si>
  <si>
    <t>휴 게 음 식 점</t>
    <phoneticPr fontId="4" type="noConversion"/>
  </si>
  <si>
    <t>용기·
포장류
제조업</t>
    <phoneticPr fontId="4" type="noConversion"/>
  </si>
  <si>
    <t>판  매 · 운  반 · 기  타  업</t>
    <phoneticPr fontId="4" type="noConversion"/>
  </si>
  <si>
    <t>건강기능식품 제조·수입·판매업</t>
    <phoneticPr fontId="4" type="noConversion"/>
  </si>
  <si>
    <r>
      <t>식품소분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
판매업</t>
    </r>
    <phoneticPr fontId="4" type="noConversion"/>
  </si>
  <si>
    <t xml:space="preserve"> 주: 1) 학교급식소 제외</t>
    <phoneticPr fontId="4" type="noConversion"/>
  </si>
  <si>
    <t xml:space="preserve"> 주: 1) 관광호텔포함</t>
    <phoneticPr fontId="4" type="noConversion"/>
  </si>
  <si>
    <t>세균성
이  질</t>
    <phoneticPr fontId="4" type="noConversion"/>
  </si>
  <si>
    <t>장출혈성
대장균
감염증</t>
    <phoneticPr fontId="4" type="noConversion"/>
  </si>
  <si>
    <t>A형간염</t>
    <phoneticPr fontId="4" type="noConversion"/>
  </si>
  <si>
    <t>단위 : 명, 건수</t>
    <phoneticPr fontId="4" type="noConversion"/>
  </si>
  <si>
    <t>치면 세마</t>
    <phoneticPr fontId="4" type="noConversion"/>
  </si>
  <si>
    <t>불소용액 양치사업</t>
    <phoneticPr fontId="4" type="noConversion"/>
  </si>
  <si>
    <r>
      <t>공무원, 사립학교 교직원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</si>
  <si>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주: 1) 국민연금 확대 시행 당시 나이가 많아 최소가입기간 10년을 채울 수 없는 자가 5년이상 가입한 경우 지급</t>
    <phoneticPr fontId="4" type="noConversion"/>
  </si>
  <si>
    <t>전.공상
군   경</t>
    <phoneticPr fontId="4" type="noConversion"/>
  </si>
  <si>
    <t>무공.
보국
수훈자</t>
    <phoneticPr fontId="4" type="noConversion"/>
  </si>
  <si>
    <t>4.19
부상자,
공로자</t>
    <phoneticPr fontId="4" type="noConversion"/>
  </si>
  <si>
    <t xml:space="preserve">전몰,전상,순직,공상 군경 </t>
    <phoneticPr fontId="4" type="noConversion"/>
  </si>
  <si>
    <t xml:space="preserve">  주: 1) 원 서식의 특별공로순직자는 유족으로 분류하였음</t>
    <phoneticPr fontId="4" type="noConversion"/>
  </si>
  <si>
    <t xml:space="preserve">      3) 공상공무원 유족도 포함</t>
    <phoneticPr fontId="4" type="noConversion"/>
  </si>
  <si>
    <t xml:space="preserve"> 주:`09년까지는 대구소재업체 기준이었으며, `10년부터는 취업대상자 소재지 기준으로 발췌한 전산자료임</t>
    <phoneticPr fontId="4" type="noConversion"/>
  </si>
  <si>
    <t xml:space="preserve"> 자료:대구지방보훈청</t>
    <phoneticPr fontId="3" type="noConversion"/>
  </si>
  <si>
    <t xml:space="preserve"> 주: 2010년부터 노인장기요양시설이 많이 늘어나 시설수 급증</t>
    <phoneticPr fontId="4" type="noConversion"/>
  </si>
  <si>
    <t>26. 국민기초생활보장 수급자</t>
    <phoneticPr fontId="4" type="noConversion"/>
  </si>
  <si>
    <t xml:space="preserve">     1) 시설수급자 시설수 제외</t>
    <phoneticPr fontId="4" type="noConversion"/>
  </si>
  <si>
    <t xml:space="preserve"> 자료:복지정책과</t>
    <phoneticPr fontId="4" type="noConversion"/>
  </si>
  <si>
    <r>
      <t>봉          안          당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</si>
  <si>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분묘설치
가    능</t>
    <phoneticPr fontId="4" type="noConversion"/>
  </si>
  <si>
    <t>법   인</t>
    <phoneticPr fontId="4" type="noConversion"/>
  </si>
  <si>
    <t>법인</t>
    <phoneticPr fontId="3" type="noConversion"/>
  </si>
  <si>
    <t xml:space="preserve">    1) 봉안당 : 공설, 법인, 종교단체 봉안당 현황</t>
    <phoneticPr fontId="4" type="noConversion"/>
  </si>
  <si>
    <t xml:space="preserve"> 단위 : 개소, 천㎡</t>
    <phoneticPr fontId="3" type="noConversion"/>
  </si>
  <si>
    <t>보건소 내외
 서비스연계
건수</t>
    <phoneticPr fontId="4" type="noConversion"/>
  </si>
  <si>
    <t>나. 성인병예방 및 관리교육</t>
    <phoneticPr fontId="4" type="noConversion"/>
  </si>
  <si>
    <t xml:space="preserve"> 주: 1) 2005년까지는 개인에 포함</t>
    <phoneticPr fontId="4" type="noConversion"/>
  </si>
  <si>
    <t xml:space="preserve"> 주:자원봉사종합관리시스템에 등록된 현황</t>
    <phoneticPr fontId="4" type="noConversion"/>
  </si>
  <si>
    <t>보건진료소</t>
    <phoneticPr fontId="4" type="noConversion"/>
  </si>
  <si>
    <t xml:space="preserve"> 자료:보건소</t>
    <phoneticPr fontId="4" type="noConversion"/>
  </si>
  <si>
    <t xml:space="preserve"> 주: 의료법 제3조에 의한 의료기관 (보건소 제외)</t>
    <phoneticPr fontId="4" type="noConversion"/>
  </si>
  <si>
    <r>
      <t>약 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</si>
  <si>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    1) 개인약국 약사 제외</t>
    <phoneticPr fontId="4" type="noConversion"/>
  </si>
  <si>
    <t>위     반     현     황</t>
    <phoneticPr fontId="3" type="noConversion"/>
  </si>
  <si>
    <t>처     리     현     황</t>
    <phoneticPr fontId="3" type="noConversion"/>
  </si>
  <si>
    <t>무자격자에게
의료행위 사주</t>
    <phoneticPr fontId="4" type="noConversion"/>
  </si>
  <si>
    <t xml:space="preserve"> 12. 보건소 구강보건사업 실적</t>
    <phoneticPr fontId="4" type="noConversion"/>
  </si>
  <si>
    <t>13. 모자보건사업 실적</t>
    <phoneticPr fontId="4" type="noConversion"/>
  </si>
  <si>
    <r>
      <t>방문보건대상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</si>
  <si>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자료:대구지방보훈청</t>
    <phoneticPr fontId="4" type="noConversion"/>
  </si>
  <si>
    <t>연   별</t>
    <phoneticPr fontId="4" type="noConversion"/>
  </si>
  <si>
    <t>연  별</t>
    <phoneticPr fontId="3" type="noConversion"/>
  </si>
  <si>
    <t>연  별</t>
    <phoneticPr fontId="3" type="noConversion"/>
  </si>
  <si>
    <t>연  별</t>
    <phoneticPr fontId="4" type="noConversion"/>
  </si>
  <si>
    <t>연  별
및
동  별</t>
    <phoneticPr fontId="4" type="noConversion"/>
  </si>
  <si>
    <t>연  별
및
동  별</t>
    <phoneticPr fontId="4" type="noConversion"/>
  </si>
  <si>
    <t>연  별</t>
    <phoneticPr fontId="4" type="noConversion"/>
  </si>
  <si>
    <t>연  별 
및
동  별</t>
    <phoneticPr fontId="4" type="noConversion"/>
  </si>
  <si>
    <t xml:space="preserve">연  별
및
동  별 </t>
    <phoneticPr fontId="4" type="noConversion"/>
  </si>
  <si>
    <t>2 0 1 6</t>
    <phoneticPr fontId="4" type="noConversion"/>
  </si>
  <si>
    <t>2 0 1 6</t>
    <phoneticPr fontId="3" type="noConversion"/>
  </si>
  <si>
    <t>뇌전증</t>
    <phoneticPr fontId="4" type="noConversion"/>
  </si>
  <si>
    <t>협 동</t>
    <phoneticPr fontId="4" type="noConversion"/>
  </si>
  <si>
    <r>
      <t xml:space="preserve"> 협 동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 </t>
    </r>
    <phoneticPr fontId="4" type="noConversion"/>
  </si>
  <si>
    <t>어   린   이   집   수</t>
    <phoneticPr fontId="4" type="noConversion"/>
  </si>
  <si>
    <t xml:space="preserve"> 자료:사회복지과</t>
    <phoneticPr fontId="4" type="noConversion"/>
  </si>
  <si>
    <t xml:space="preserve"> 자료:복지정책과, 생활보장과</t>
    <phoneticPr fontId="4" type="noConversion"/>
  </si>
  <si>
    <t xml:space="preserve"> 자료:복지정책과</t>
    <phoneticPr fontId="4" type="noConversion"/>
  </si>
  <si>
    <t>총 계</t>
    <phoneticPr fontId="4" type="noConversion"/>
  </si>
  <si>
    <t xml:space="preserve"> 주:주민등록 주소지 기준이며, 지역의 가입자는 적용대상자를 말함</t>
    <phoneticPr fontId="4" type="noConversion"/>
  </si>
  <si>
    <t>손톱·발톱</t>
    <phoneticPr fontId="3" type="noConversion"/>
  </si>
  <si>
    <t>…</t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</si>
  <si>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</si>
  <si>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</si>
  <si>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</si>
  <si>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</si>
  <si>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</si>
  <si>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</si>
  <si>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</si>
  <si>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</si>
  <si>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</si>
  <si>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</si>
  <si>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</si>
  <si>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</si>
  <si>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</si>
  <si>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</si>
  <si>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</si>
  <si>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</si>
  <si>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</si>
  <si>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</si>
  <si>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</si>
  <si>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r>
      <t>내당2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4" type="noConversion"/>
  </si>
  <si>
    <r>
      <t>비산2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3" type="noConversion"/>
  </si>
  <si>
    <t>연    별
및
동    별</t>
    <phoneticPr fontId="4" type="noConversion"/>
  </si>
  <si>
    <t>합    계</t>
    <phoneticPr fontId="4" type="noConversion"/>
  </si>
  <si>
    <t>양 로 시 설</t>
    <phoneticPr fontId="4" type="noConversion"/>
  </si>
  <si>
    <t>노인공동생활가정</t>
    <phoneticPr fontId="4" type="noConversion"/>
  </si>
  <si>
    <t>노인복지주택</t>
    <phoneticPr fontId="4" type="noConversion"/>
  </si>
  <si>
    <t>시설수</t>
    <phoneticPr fontId="4" type="noConversion"/>
  </si>
  <si>
    <t>입소인원</t>
    <phoneticPr fontId="4" type="noConversion"/>
  </si>
  <si>
    <t>종사자수</t>
    <phoneticPr fontId="4" type="noConversion"/>
  </si>
  <si>
    <t>정원</t>
    <phoneticPr fontId="4" type="noConversion"/>
  </si>
  <si>
    <t>현원</t>
    <phoneticPr fontId="4" type="noConversion"/>
  </si>
  <si>
    <t>남</t>
    <phoneticPr fontId="4" type="noConversion"/>
  </si>
  <si>
    <t>여</t>
    <phoneticPr fontId="4" type="noConversion"/>
  </si>
  <si>
    <t>신증후군
출혈열</t>
    <phoneticPr fontId="4" type="noConversion"/>
  </si>
  <si>
    <r>
      <t>폐렴
구균</t>
    </r>
    <r>
      <rPr>
        <vertAlign val="superscript"/>
        <sz val="11"/>
        <color theme="1"/>
        <rFont val="바탕체"/>
        <family val="1"/>
        <charset val="129"/>
      </rPr>
      <t>1)</t>
    </r>
    <phoneticPr fontId="3" type="noConversion"/>
  </si>
  <si>
    <t xml:space="preserve">    -</t>
    <phoneticPr fontId="3" type="noConversion"/>
  </si>
  <si>
    <t xml:space="preserve">     2) A형 간염, 로타바이러스, 인유두종바이러스, 대상포진, 수막구균 등 (2016년~)</t>
    <phoneticPr fontId="3" type="noConversion"/>
  </si>
  <si>
    <r>
      <t>기 타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</si>
  <si>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t xml:space="preserve"> 주: '관리구분별'의 분류변경으로 2007년부터 '한센서비스대상자' 추가</t>
    <phoneticPr fontId="4" type="noConversion"/>
  </si>
  <si>
    <t>무면허,
면허범위 외
의료행위</t>
    <phoneticPr fontId="4" type="noConversion"/>
  </si>
  <si>
    <t>신고(허가)
사항 미이행</t>
    <phoneticPr fontId="4" type="noConversion"/>
  </si>
  <si>
    <t>명치 및
진료과목
표시위반</t>
    <phoneticPr fontId="4" type="noConversion"/>
  </si>
  <si>
    <t>비급여
고지 위반</t>
    <phoneticPr fontId="4" type="noConversion"/>
  </si>
  <si>
    <r>
      <t>진, 방
관련 위반</t>
    </r>
    <r>
      <rPr>
        <vertAlign val="superscript"/>
        <sz val="9"/>
        <rFont val="바탕체"/>
        <family val="1"/>
        <charset val="129"/>
      </rPr>
      <t>1)</t>
    </r>
    <phoneticPr fontId="4" type="noConversion"/>
  </si>
  <si>
    <t>6. 식품위생관계업소</t>
    <phoneticPr fontId="4" type="noConversion"/>
  </si>
  <si>
    <t>9. 법정감염병 발생 및 사망</t>
    <phoneticPr fontId="4" type="noConversion"/>
  </si>
  <si>
    <t xml:space="preserve">     3) 2016년 2월부터 "건강기능식품수입업"이 "수입식품 등 수입판매업"으로 업종명이 변경되면서 건강기능식품 뿐만 아니라 축산물, 용기 등 모든 수입식품 등의 수입판매업을 일컬음</t>
    <phoneticPr fontId="3" type="noConversion"/>
  </si>
  <si>
    <t xml:space="preserve">20. 참전용사 등록현황 </t>
    <phoneticPr fontId="4" type="noConversion"/>
  </si>
  <si>
    <t>33. 요보호아동 발생 및 조치현황</t>
    <phoneticPr fontId="4" type="noConversion"/>
  </si>
  <si>
    <t xml:space="preserve"> 34. 저소득 및 한부모 가족</t>
    <phoneticPr fontId="4" type="noConversion"/>
  </si>
  <si>
    <t xml:space="preserve"> 35. 묘지 및 봉안시설</t>
    <phoneticPr fontId="4" type="noConversion"/>
  </si>
  <si>
    <t xml:space="preserve">37. 보건교육실적  </t>
    <phoneticPr fontId="4" type="noConversion"/>
  </si>
  <si>
    <t>39. 자원봉사자 현황</t>
    <phoneticPr fontId="4" type="noConversion"/>
  </si>
  <si>
    <t>방사선사</t>
    <phoneticPr fontId="4" type="noConversion"/>
  </si>
  <si>
    <t>정보
처리
기사</t>
    <phoneticPr fontId="4" type="noConversion"/>
  </si>
  <si>
    <t>연  별</t>
    <phoneticPr fontId="4" type="noConversion"/>
  </si>
  <si>
    <r>
      <t>수입식품 등
수입판매업</t>
    </r>
    <r>
      <rPr>
        <vertAlign val="superscript"/>
        <sz val="11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 </t>
    </r>
    <phoneticPr fontId="4" type="noConversion"/>
  </si>
  <si>
    <t xml:space="preserve">     2) 식품자동판매기영업, 식용얼음판매업, 유통전문 판매업, 기타 식품판매업 등</t>
    <phoneticPr fontId="4" type="noConversion"/>
  </si>
  <si>
    <t xml:space="preserve"> 주: 1) 어린이, 노인실적 포함 (2016년~)</t>
    <phoneticPr fontId="4" type="noConversion"/>
  </si>
  <si>
    <t>불소용액 도포</t>
    <phoneticPr fontId="4" type="noConversion"/>
  </si>
  <si>
    <t xml:space="preserve">     3) 가입기간 10년 이상 20년 미만인 자가 60세에 도달하였을 경우 지급</t>
    <phoneticPr fontId="4" type="noConversion"/>
  </si>
  <si>
    <t xml:space="preserve">     5) 이혼한 자가 배우자였던 자의 노령연금액 중 혼인기간에 해당하는 연금액을 나누어 지급받는 연금</t>
    <phoneticPr fontId="4" type="noConversion"/>
  </si>
  <si>
    <t>연  별</t>
    <phoneticPr fontId="4" type="noConversion"/>
  </si>
  <si>
    <t>주: 1) 2011년부터 한부모가족시설이 모자보호시설, 미혼모자시설, 미혼모자 공동생활가정, 모자일시 보호시설로 세분화</t>
    <phoneticPr fontId="4" type="noConversion"/>
  </si>
  <si>
    <t xml:space="preserve">  자료:복지정책과</t>
    <phoneticPr fontId="4" type="noConversion"/>
  </si>
  <si>
    <t xml:space="preserve"> 주:공설묘지, 납골당은 시에서 관리하나 위치는 칠곡군 소재</t>
    <phoneticPr fontId="4" type="noConversion"/>
  </si>
  <si>
    <t xml:space="preserve">36. 방문건강관리사업실적  </t>
    <phoneticPr fontId="4" type="noConversion"/>
  </si>
  <si>
    <t>당뇨병</t>
    <phoneticPr fontId="4" type="noConversion"/>
  </si>
  <si>
    <t>질    환    별    방   문   간   호   환   자   수</t>
    <phoneticPr fontId="4" type="noConversion"/>
  </si>
  <si>
    <t>주: 1) 2011년부터 방문보건대상 추가</t>
    <phoneticPr fontId="4" type="noConversion"/>
  </si>
  <si>
    <t xml:space="preserve"> 38. 어린이집</t>
    <phoneticPr fontId="4" type="noConversion"/>
  </si>
  <si>
    <r>
      <t xml:space="preserve">    </t>
    </r>
    <r>
      <rPr>
        <sz val="12"/>
        <rFont val="바탕체"/>
        <family val="1"/>
        <charset val="129"/>
      </rPr>
      <t xml:space="preserve">※ </t>
    </r>
    <r>
      <rPr>
        <sz val="11"/>
        <rFont val="바탕체"/>
        <family val="1"/>
        <charset val="129"/>
      </rPr>
      <t>2016년부터 남녀별 인구수는 제공되지 않음</t>
    </r>
    <phoneticPr fontId="3" type="noConversion"/>
  </si>
  <si>
    <t>11. 결핵환자 현황</t>
    <phoneticPr fontId="4" type="noConversion"/>
  </si>
  <si>
    <t xml:space="preserve"> 15. 국민연금 가입자</t>
    <phoneticPr fontId="4" type="noConversion"/>
  </si>
  <si>
    <t xml:space="preserve"> 32.  노숙인 시설 </t>
    <phoneticPr fontId="4" type="noConversion"/>
  </si>
  <si>
    <t>단위 : 개</t>
    <phoneticPr fontId="4" type="noConversion"/>
  </si>
  <si>
    <t>당해년도 등록(신고)된 결핵 환자 수</t>
    <phoneticPr fontId="4" type="noConversion"/>
  </si>
  <si>
    <t>합          계</t>
    <phoneticPr fontId="3" type="noConversion"/>
  </si>
  <si>
    <t>19. 국가보훈대상자 및 자녀 취학</t>
    <phoneticPr fontId="4" type="noConversion"/>
  </si>
  <si>
    <r>
      <t>한부모가족시설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</si>
  <si>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모자일시 보호시설</t>
    <phoneticPr fontId="4" type="noConversion"/>
  </si>
  <si>
    <t>성폭력피해자 보호시설</t>
    <phoneticPr fontId="4" type="noConversion"/>
  </si>
  <si>
    <t xml:space="preserve"> 단위 : 개소, 명</t>
    <phoneticPr fontId="4" type="noConversion"/>
  </si>
  <si>
    <t xml:space="preserve"> 31. 장애인 등록현황</t>
    <phoneticPr fontId="4" type="noConversion"/>
  </si>
  <si>
    <t>비행,
가출,
부랑</t>
    <phoneticPr fontId="4" type="noConversion"/>
  </si>
  <si>
    <t xml:space="preserve">30. 장애인복지 생활시설 </t>
    <phoneticPr fontId="4" type="noConversion"/>
  </si>
  <si>
    <t>29. 아동복지시설</t>
    <phoneticPr fontId="4" type="noConversion"/>
  </si>
  <si>
    <t>주: 1) 진단용 방사선 발생장치 설치운영관련 위반을 의미함</t>
    <phoneticPr fontId="3" type="noConversion"/>
  </si>
  <si>
    <t>2 0 1 7</t>
    <phoneticPr fontId="4" type="noConversion"/>
  </si>
  <si>
    <t>2 0 1 7</t>
    <phoneticPr fontId="3" type="noConversion"/>
  </si>
  <si>
    <t>제조업소 수치는 식약처에서 받기</t>
    <phoneticPr fontId="3" type="noConversion"/>
  </si>
  <si>
    <t>2 0 1 8</t>
    <phoneticPr fontId="4" type="noConversion"/>
  </si>
  <si>
    <t>2 0 1 8</t>
    <phoneticPr fontId="4" type="noConversion"/>
  </si>
  <si>
    <t xml:space="preserve">     -</t>
    <phoneticPr fontId="3" type="noConversion"/>
  </si>
  <si>
    <t>2 0 1 8</t>
    <phoneticPr fontId="4" type="noConversion"/>
  </si>
  <si>
    <t>2 0 1 8</t>
    <phoneticPr fontId="3" type="noConversion"/>
  </si>
  <si>
    <t>2 0 1 8</t>
    <phoneticPr fontId="3" type="noConversion"/>
  </si>
  <si>
    <t>2018. 1/4</t>
    <phoneticPr fontId="4" type="noConversion"/>
  </si>
  <si>
    <t>2018. 2/4</t>
    <phoneticPr fontId="4" type="noConversion"/>
  </si>
  <si>
    <t>2018. 3/4</t>
    <phoneticPr fontId="4" type="noConversion"/>
  </si>
  <si>
    <t>2018. 4/4</t>
    <phoneticPr fontId="4" type="noConversion"/>
  </si>
  <si>
    <t xml:space="preserve">2 0 1 8 </t>
    <phoneticPr fontId="4" type="noConversion"/>
  </si>
  <si>
    <t>2 0 1 8</t>
    <phoneticPr fontId="3" type="noConversion"/>
  </si>
  <si>
    <t>내당1동</t>
    <phoneticPr fontId="4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</si>
  <si>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</si>
  <si>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t>내당4동</t>
    <phoneticPr fontId="4" type="noConversion"/>
  </si>
  <si>
    <t>비산1동</t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</si>
  <si>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</si>
  <si>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</si>
  <si>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</si>
  <si>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</si>
  <si>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</si>
  <si>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</si>
  <si>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</si>
  <si>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</si>
  <si>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</si>
  <si>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</si>
  <si>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</si>
  <si>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</si>
  <si>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</si>
  <si>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-</t>
    <phoneticPr fontId="3" type="noConversion"/>
  </si>
  <si>
    <t xml:space="preserve"> 자료:복지정책과</t>
    <phoneticPr fontId="4" type="noConversion"/>
  </si>
  <si>
    <t>자료:복지정책과</t>
    <phoneticPr fontId="4" type="noConversion"/>
  </si>
  <si>
    <t xml:space="preserve"> </t>
    <phoneticPr fontId="3" type="noConversion"/>
  </si>
  <si>
    <t>장애정도1)</t>
    <phoneticPr fontId="4" type="noConversion"/>
  </si>
  <si>
    <t xml:space="preserve">   주:1)장애등급제(1~6급)폐지되고 장애의 정도가 심한장애인(기존1~3급), 심하지 않은 장애인(기존4~6급)으로 구분 (시행 2019.7.1.)</t>
  </si>
  <si>
    <t>심한장애</t>
    <phoneticPr fontId="4" type="noConversion"/>
  </si>
  <si>
    <t>심하지 않은 장애</t>
    <phoneticPr fontId="4" type="noConversion"/>
  </si>
  <si>
    <t>…</t>
    <phoneticPr fontId="3" type="noConversion"/>
  </si>
  <si>
    <t>25. 재가노인복지시설</t>
    <phoneticPr fontId="4" type="noConversion"/>
  </si>
  <si>
    <t>단위 : 개소, 명</t>
    <phoneticPr fontId="4" type="noConversion"/>
  </si>
  <si>
    <t>연 별 및
시 설 명</t>
    <phoneticPr fontId="4" type="noConversion"/>
  </si>
  <si>
    <t>합     계</t>
    <phoneticPr fontId="4" type="noConversion"/>
  </si>
  <si>
    <t>방문요양서비스</t>
    <phoneticPr fontId="4" type="noConversion"/>
  </si>
  <si>
    <t>주·야간보호시설</t>
    <phoneticPr fontId="4" type="noConversion"/>
  </si>
  <si>
    <t>단기보호서비스</t>
    <phoneticPr fontId="4" type="noConversion"/>
  </si>
  <si>
    <t>방문목욕서비스</t>
    <phoneticPr fontId="4" type="noConversion"/>
  </si>
  <si>
    <t>재가지원서비스</t>
    <phoneticPr fontId="4" type="noConversion"/>
  </si>
  <si>
    <t>이용인원</t>
    <phoneticPr fontId="4" type="noConversion"/>
  </si>
  <si>
    <t>종사자
수</t>
    <phoneticPr fontId="4" type="noConversion"/>
  </si>
  <si>
    <t>정 원</t>
    <phoneticPr fontId="4" type="noConversion"/>
  </si>
  <si>
    <t>현 원</t>
    <phoneticPr fontId="4" type="noConversion"/>
  </si>
  <si>
    <t xml:space="preserve">정 원 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</si>
  <si>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</si>
  <si>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</si>
  <si>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</si>
  <si>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2 0 1 8</t>
    <phoneticPr fontId="4" type="noConversion"/>
  </si>
  <si>
    <t>정다운노인
복지센터</t>
    <phoneticPr fontId="4" type="noConversion"/>
  </si>
  <si>
    <t>보은노인
복지센터</t>
    <phoneticPr fontId="4" type="noConversion"/>
  </si>
  <si>
    <t>대양노인주간
보호센터</t>
    <phoneticPr fontId="3" type="noConversion"/>
  </si>
  <si>
    <t>보림기억학교</t>
    <phoneticPr fontId="3" type="noConversion"/>
  </si>
  <si>
    <t>샬롬기억학교</t>
    <phoneticPr fontId="3" type="noConversion"/>
  </si>
  <si>
    <t>청솔노인
복지센터</t>
    <phoneticPr fontId="4" type="noConversion"/>
  </si>
  <si>
    <t>평안교회부설
노인복지센터</t>
    <phoneticPr fontId="4" type="noConversion"/>
  </si>
  <si>
    <t>샬롬노인
복지센터</t>
    <phoneticPr fontId="4" type="noConversion"/>
  </si>
  <si>
    <t>성덕노인
복지센터</t>
    <phoneticPr fontId="3" type="noConversion"/>
  </si>
  <si>
    <t>미소주간
보호센터</t>
    <phoneticPr fontId="3" type="noConversion"/>
  </si>
  <si>
    <t>화장·분장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</si>
</sst>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₩&quot;* #,##0_-;\-&quot;₩&quot;* #,##0_-;_-&quot;₩&quot;* &quot;-&quot;_-;_-@_-"/>
    <numFmt numFmtId="41" formatCode="_-* #,##0_-;\-* #,##0_-;_-* &quot;-&quot;_-;_-@_-"/>
    <numFmt numFmtId="176" formatCode="#,##0;\-#,##0;&quot; &quot;;"/>
    <numFmt numFmtId="177" formatCode="_-* #,##0_-;&quot;₩&quot;\!\-* #,##0_-;_-* &quot;-&quot;_-;_-@_-"/>
    <numFmt numFmtId="178" formatCode="#,##0;\-#,##0;&quot;-&quot;"/>
    <numFmt numFmtId="179" formatCode="#,##0_ 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 "/>
    <numFmt numFmtId="187" formatCode="##,###,###"/>
    <numFmt numFmtId="188" formatCode="_-&quot;₩&quot;* #,##0_-;&quot;₩&quot;\!\-&quot;₩&quot;* #,##0_-;_-&quot;₩&quot;* &quot;-&quot;_-;_-@_-"/>
    <numFmt numFmtId="189" formatCode="#,##0_);[Red]\(#,##0\)"/>
    <numFmt numFmtId="190" formatCode="#,##0;\-#,##0;&quot;-&quot;;"/>
  </numFmts>
  <fonts count="4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10"/>
      <color indexed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9"/>
      <color rgb="FFFF0000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vertAlign val="superscript"/>
      <sz val="9"/>
      <name val="바탕체"/>
      <family val="1"/>
      <charset val="129"/>
    </font>
    <font>
      <sz val="11"/>
      <color indexed="16"/>
      <name val="바탕체"/>
      <family val="1"/>
      <charset val="129"/>
    </font>
    <font>
      <sz val="9"/>
      <color indexed="16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color rgb="FFFF0000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name val="Arial Unicode MS"/>
      <family val="3"/>
      <charset val="129"/>
    </font>
    <font>
      <sz val="9"/>
      <name val="Arial Unicode MS"/>
      <family val="3"/>
      <charset val="129"/>
    </font>
    <font>
      <vertAlign val="superscript"/>
      <sz val="11"/>
      <color theme="1"/>
      <name val="바탕체"/>
      <family val="1"/>
      <charset val="129"/>
    </font>
    <font>
      <sz val="11"/>
      <color rgb="FF333333"/>
      <name val="바탕체"/>
      <family val="1"/>
      <charset val="129"/>
    </font>
    <font>
      <sz val="10"/>
      <color theme="1"/>
      <name val="굴림"/>
      <family val="3"/>
      <charset val="129"/>
    </font>
    <font>
      <sz val="11"/>
      <color rgb="FF000000"/>
      <name val="바탕체"/>
      <family val="1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rgb="FF99CCFF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99CCFF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7" fillId="0" borderId="8" applyNumberFormat="0" applyAlignment="0" applyProtection="0">
      <alignment horizontal="left" vertical="center"/>
    </xf>
    <xf numFmtId="0" fontId="7" fillId="0" borderId="9">
      <alignment horizontal="left" vertical="center"/>
    </xf>
    <xf numFmtId="42" fontId="1" fillId="0" borderId="0" applyFont="0" applyFill="0" applyBorder="0" applyAlignment="0" applyProtection="0"/>
    <xf numFmtId="0" fontId="1" fillId="0" borderId="0"/>
    <xf numFmtId="0" fontId="14" fillId="0" borderId="0"/>
    <xf numFmtId="180" fontId="1" fillId="0" borderId="0"/>
    <xf numFmtId="181" fontId="8" fillId="0" borderId="0"/>
    <xf numFmtId="182" fontId="8" fillId="0" borderId="0"/>
    <xf numFmtId="38" fontId="15" fillId="2" borderId="0" applyNumberFormat="0" applyBorder="0" applyAlignment="0" applyProtection="0"/>
    <xf numFmtId="0" fontId="16" fillId="0" borderId="0">
      <alignment horizontal="left"/>
    </xf>
    <xf numFmtId="10" fontId="15" fillId="2" borderId="2" applyNumberFormat="0" applyBorder="0" applyAlignment="0" applyProtection="0"/>
    <xf numFmtId="0" fontId="17" fillId="0" borderId="33"/>
    <xf numFmtId="183" fontId="1" fillId="0" borderId="0"/>
    <xf numFmtId="10" fontId="18" fillId="0" borderId="0" applyFont="0" applyFill="0" applyBorder="0" applyAlignment="0" applyProtection="0"/>
    <xf numFmtId="0" fontId="17" fillId="0" borderId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0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34" applyNumberFormat="0" applyFont="0" applyFill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177" fontId="1" fillId="0" borderId="0" applyFont="0" applyFill="0" applyBorder="0" applyAlignment="0" applyProtection="0"/>
    <xf numFmtId="0" fontId="7" fillId="0" borderId="108">
      <alignment horizontal="left" vertical="center"/>
    </xf>
  </cellStyleXfs>
  <cellXfs count="109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179" fontId="2" fillId="0" borderId="0" xfId="1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1" fillId="3" borderId="0" xfId="1" applyFont="1" applyFill="1"/>
    <xf numFmtId="41" fontId="2" fillId="3" borderId="0" xfId="6" applyNumberFormat="1" applyFont="1" applyFill="1" applyBorder="1" applyAlignment="1">
      <alignment horizontal="center" vertical="center"/>
    </xf>
    <xf numFmtId="41" fontId="9" fillId="0" borderId="0" xfId="1" applyNumberFormat="1" applyFont="1" applyAlignment="1">
      <alignment vertical="center"/>
    </xf>
    <xf numFmtId="41" fontId="9" fillId="3" borderId="0" xfId="1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>
      <alignment vertical="center"/>
    </xf>
    <xf numFmtId="41" fontId="9" fillId="3" borderId="0" xfId="6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0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Alignment="1">
      <alignment horizontal="left"/>
    </xf>
    <xf numFmtId="41" fontId="9" fillId="3" borderId="0" xfId="1" applyNumberFormat="1" applyFont="1" applyFill="1" applyAlignment="1">
      <alignment horizontal="center" vertical="center"/>
    </xf>
    <xf numFmtId="0" fontId="27" fillId="3" borderId="0" xfId="1" applyFont="1" applyFill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41" fontId="24" fillId="3" borderId="0" xfId="1" applyNumberFormat="1" applyFont="1" applyFill="1" applyBorder="1" applyAlignment="1">
      <alignment horizontal="center" vertical="center" wrapText="1"/>
    </xf>
    <xf numFmtId="41" fontId="24" fillId="3" borderId="0" xfId="1" applyNumberFormat="1" applyFont="1" applyFill="1" applyAlignment="1">
      <alignment vertical="center"/>
    </xf>
    <xf numFmtId="41" fontId="9" fillId="3" borderId="0" xfId="0" applyNumberFormat="1" applyFont="1" applyFill="1" applyBorder="1" applyAlignment="1">
      <alignment vertical="center"/>
    </xf>
    <xf numFmtId="0" fontId="9" fillId="3" borderId="0" xfId="1" applyFont="1" applyFill="1" applyAlignment="1">
      <alignment horizontal="center" vertical="center"/>
    </xf>
    <xf numFmtId="0" fontId="27" fillId="3" borderId="0" xfId="1" applyFont="1" applyFill="1" applyAlignment="1">
      <alignment horizontal="left" vertical="center"/>
    </xf>
    <xf numFmtId="41" fontId="9" fillId="3" borderId="0" xfId="2" applyNumberFormat="1" applyFont="1" applyFill="1" applyBorder="1" applyAlignment="1">
      <alignment vertical="center"/>
    </xf>
    <xf numFmtId="0" fontId="9" fillId="3" borderId="9" xfId="1" applyFont="1" applyFill="1" applyBorder="1" applyAlignment="1">
      <alignment vertical="center"/>
    </xf>
    <xf numFmtId="178" fontId="9" fillId="3" borderId="0" xfId="1" applyNumberFormat="1" applyFont="1" applyFill="1" applyAlignment="1">
      <alignment vertical="center"/>
    </xf>
    <xf numFmtId="0" fontId="30" fillId="3" borderId="0" xfId="1" applyFont="1" applyFill="1" applyBorder="1" applyAlignment="1">
      <alignment horizontal="center" vertical="center" wrapText="1"/>
    </xf>
    <xf numFmtId="41" fontId="30" fillId="3" borderId="0" xfId="2" applyNumberFormat="1" applyFont="1" applyFill="1" applyBorder="1" applyAlignment="1">
      <alignment vertical="center"/>
    </xf>
    <xf numFmtId="0" fontId="9" fillId="3" borderId="0" xfId="1" applyFont="1" applyFill="1"/>
    <xf numFmtId="41" fontId="9" fillId="3" borderId="0" xfId="1" applyNumberFormat="1" applyFont="1" applyFill="1" applyBorder="1" applyAlignment="1"/>
    <xf numFmtId="41" fontId="9" fillId="3" borderId="0" xfId="6" applyNumberFormat="1" applyFont="1" applyFill="1" applyBorder="1" applyAlignment="1">
      <alignment vertical="center"/>
    </xf>
    <xf numFmtId="0" fontId="9" fillId="3" borderId="0" xfId="1" applyFont="1" applyFill="1" applyAlignment="1">
      <alignment horizontal="center"/>
    </xf>
    <xf numFmtId="0" fontId="9" fillId="3" borderId="0" xfId="1" applyFont="1" applyFill="1" applyBorder="1" applyAlignment="1">
      <alignment horizontal="distributed" vertical="center" wrapText="1" indent="1"/>
    </xf>
    <xf numFmtId="178" fontId="9" fillId="3" borderId="0" xfId="1" applyNumberFormat="1" applyFont="1" applyFill="1" applyBorder="1" applyAlignment="1">
      <alignment vertical="center"/>
    </xf>
    <xf numFmtId="179" fontId="9" fillId="3" borderId="0" xfId="1" applyNumberFormat="1" applyFont="1" applyFill="1" applyAlignment="1">
      <alignment vertical="center"/>
    </xf>
    <xf numFmtId="3" fontId="9" fillId="3" borderId="0" xfId="2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27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3" fontId="13" fillId="0" borderId="0" xfId="1" applyNumberFormat="1" applyFont="1" applyFill="1" applyBorder="1" applyAlignment="1">
      <alignment horizontal="center" vertical="center"/>
    </xf>
    <xf numFmtId="41" fontId="13" fillId="3" borderId="0" xfId="47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left" vertical="center" indent="1"/>
    </xf>
    <xf numFmtId="0" fontId="9" fillId="0" borderId="0" xfId="1" applyFont="1" applyFill="1" applyAlignment="1">
      <alignment vertical="center"/>
    </xf>
    <xf numFmtId="0" fontId="32" fillId="0" borderId="0" xfId="1" applyFont="1" applyAlignment="1">
      <alignment horizontal="left" vertical="center" indent="1"/>
    </xf>
    <xf numFmtId="41" fontId="2" fillId="0" borderId="0" xfId="1" applyNumberFormat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179" fontId="2" fillId="0" borderId="0" xfId="2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Font="1" applyFill="1"/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/>
    <xf numFmtId="0" fontId="9" fillId="0" borderId="0" xfId="1" applyFont="1" applyFill="1" applyAlignment="1">
      <alignment horizontal="center"/>
    </xf>
    <xf numFmtId="179" fontId="9" fillId="0" borderId="0" xfId="1" applyNumberFormat="1" applyFont="1" applyFill="1" applyAlignment="1"/>
    <xf numFmtId="0" fontId="9" fillId="0" borderId="0" xfId="1" applyFont="1" applyFill="1" applyAlignment="1"/>
    <xf numFmtId="0" fontId="9" fillId="0" borderId="0" xfId="1" applyFont="1"/>
    <xf numFmtId="0" fontId="9" fillId="3" borderId="32" xfId="1" applyFont="1" applyFill="1" applyBorder="1" applyAlignment="1">
      <alignment horizontal="center" vertical="center" wrapText="1"/>
    </xf>
    <xf numFmtId="0" fontId="13" fillId="0" borderId="0" xfId="1" applyFont="1"/>
    <xf numFmtId="41" fontId="13" fillId="3" borderId="0" xfId="1" applyNumberFormat="1" applyFont="1" applyFill="1" applyAlignment="1">
      <alignment vertical="center"/>
    </xf>
    <xf numFmtId="41" fontId="9" fillId="3" borderId="0" xfId="1" applyNumberFormat="1" applyFont="1" applyFill="1"/>
    <xf numFmtId="41" fontId="9" fillId="3" borderId="0" xfId="47" applyNumberFormat="1" applyFont="1" applyFill="1" applyBorder="1" applyAlignment="1">
      <alignment vertical="center"/>
    </xf>
    <xf numFmtId="41" fontId="9" fillId="3" borderId="0" xfId="47" applyFont="1" applyFill="1" applyAlignment="1"/>
    <xf numFmtId="0" fontId="9" fillId="3" borderId="0" xfId="1" applyFont="1" applyFill="1" applyBorder="1"/>
    <xf numFmtId="41" fontId="9" fillId="3" borderId="0" xfId="47" applyFont="1" applyFill="1" applyBorder="1" applyAlignment="1">
      <alignment vertical="center"/>
    </xf>
    <xf numFmtId="179" fontId="9" fillId="3" borderId="0" xfId="1" applyNumberFormat="1" applyFont="1" applyFill="1"/>
    <xf numFmtId="179" fontId="9" fillId="3" borderId="0" xfId="1" applyNumberFormat="1" applyFont="1" applyFill="1" applyAlignment="1">
      <alignment horizontal="center"/>
    </xf>
    <xf numFmtId="179" fontId="9" fillId="3" borderId="0" xfId="1" applyNumberFormat="1" applyFont="1" applyFill="1" applyAlignment="1">
      <alignment horizontal="center" vertical="center"/>
    </xf>
    <xf numFmtId="0" fontId="24" fillId="3" borderId="0" xfId="1" applyFont="1" applyFill="1" applyAlignment="1"/>
    <xf numFmtId="0" fontId="6" fillId="3" borderId="0" xfId="1" applyFont="1" applyFill="1" applyAlignment="1">
      <alignment horizontal="left" vertical="center" indent="1"/>
    </xf>
    <xf numFmtId="0" fontId="9" fillId="3" borderId="25" xfId="1" applyFont="1" applyFill="1" applyBorder="1" applyAlignment="1">
      <alignment vertical="center" wrapText="1"/>
    </xf>
    <xf numFmtId="41" fontId="9" fillId="3" borderId="0" xfId="2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distributed" vertical="center" wrapText="1" justifyLastLine="1"/>
    </xf>
    <xf numFmtId="0" fontId="5" fillId="3" borderId="0" xfId="1" applyFont="1" applyFill="1" applyAlignment="1">
      <alignment horizontal="left" vertical="center"/>
    </xf>
    <xf numFmtId="0" fontId="2" fillId="3" borderId="0" xfId="1" applyFont="1" applyFill="1" applyBorder="1" applyAlignment="1">
      <alignment horizontal="distributed" vertical="center" wrapText="1" justifyLastLine="1"/>
    </xf>
    <xf numFmtId="0" fontId="11" fillId="3" borderId="0" xfId="1" applyFont="1" applyFill="1" applyBorder="1" applyAlignment="1">
      <alignment vertical="center"/>
    </xf>
    <xf numFmtId="0" fontId="26" fillId="3" borderId="0" xfId="1" applyFont="1" applyFill="1"/>
    <xf numFmtId="0" fontId="26" fillId="3" borderId="0" xfId="1" applyFont="1" applyFill="1" applyAlignment="1">
      <alignment vertical="center"/>
    </xf>
    <xf numFmtId="41" fontId="27" fillId="3" borderId="0" xfId="1" applyNumberFormat="1" applyFont="1" applyFill="1" applyAlignment="1">
      <alignment horizontal="left" vertical="center"/>
    </xf>
    <xf numFmtId="41" fontId="9" fillId="3" borderId="0" xfId="1" applyNumberFormat="1" applyFont="1" applyFill="1" applyAlignment="1">
      <alignment horizontal="center"/>
    </xf>
    <xf numFmtId="41" fontId="26" fillId="3" borderId="0" xfId="1" applyNumberFormat="1" applyFont="1" applyFill="1" applyAlignment="1">
      <alignment horizontal="center"/>
    </xf>
    <xf numFmtId="0" fontId="9" fillId="3" borderId="0" xfId="1" applyFont="1" applyFill="1" applyBorder="1" applyAlignment="1">
      <alignment horizontal="left" vertical="center"/>
    </xf>
    <xf numFmtId="41" fontId="27" fillId="3" borderId="0" xfId="1" applyNumberFormat="1" applyFont="1" applyFill="1" applyAlignment="1">
      <alignment horizontal="left" vertical="center" indent="1"/>
    </xf>
    <xf numFmtId="0" fontId="9" fillId="3" borderId="5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41" fontId="9" fillId="3" borderId="0" xfId="35" applyNumberFormat="1" applyFont="1" applyFill="1" applyBorder="1" applyAlignment="1">
      <alignment vertical="center"/>
    </xf>
    <xf numFmtId="0" fontId="9" fillId="3" borderId="24" xfId="1" applyFont="1" applyFill="1" applyBorder="1"/>
    <xf numFmtId="0" fontId="9" fillId="3" borderId="24" xfId="1" applyFont="1" applyFill="1" applyBorder="1" applyAlignment="1">
      <alignment vertical="center"/>
    </xf>
    <xf numFmtId="0" fontId="27" fillId="3" borderId="0" xfId="1" applyFont="1" applyFill="1" applyBorder="1" applyAlignment="1">
      <alignment horizontal="left" vertical="center" indent="1"/>
    </xf>
    <xf numFmtId="0" fontId="27" fillId="3" borderId="0" xfId="1" applyFont="1" applyFill="1" applyBorder="1" applyAlignment="1">
      <alignment horizontal="left" vertical="center"/>
    </xf>
    <xf numFmtId="41" fontId="9" fillId="3" borderId="0" xfId="47" applyFont="1" applyFill="1" applyBorder="1" applyAlignment="1"/>
    <xf numFmtId="41" fontId="24" fillId="3" borderId="0" xfId="47" applyFont="1" applyFill="1" applyAlignment="1">
      <alignment horizontal="center"/>
    </xf>
    <xf numFmtId="41" fontId="9" fillId="3" borderId="5" xfId="47" applyFont="1" applyFill="1" applyBorder="1" applyAlignment="1">
      <alignment horizontal="center" vertical="center"/>
    </xf>
    <xf numFmtId="41" fontId="9" fillId="3" borderId="0" xfId="47" applyFont="1" applyFill="1" applyAlignment="1">
      <alignment horizontal="center"/>
    </xf>
    <xf numFmtId="41" fontId="9" fillId="3" borderId="0" xfId="47" applyFont="1" applyFill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179" fontId="9" fillId="3" borderId="3" xfId="1" applyNumberFormat="1" applyFont="1" applyFill="1" applyBorder="1" applyAlignment="1">
      <alignment vertical="center"/>
    </xf>
    <xf numFmtId="41" fontId="9" fillId="3" borderId="0" xfId="1" applyNumberFormat="1" applyFont="1" applyFill="1" applyAlignment="1">
      <alignment horizontal="left"/>
    </xf>
    <xf numFmtId="41" fontId="27" fillId="3" borderId="0" xfId="1" applyNumberFormat="1" applyFont="1" applyFill="1" applyAlignment="1">
      <alignment vertical="center"/>
    </xf>
    <xf numFmtId="41" fontId="9" fillId="3" borderId="13" xfId="1" applyNumberFormat="1" applyFont="1" applyFill="1" applyBorder="1" applyAlignment="1">
      <alignment horizontal="left" vertical="center" wrapText="1"/>
    </xf>
    <xf numFmtId="179" fontId="9" fillId="3" borderId="0" xfId="1" applyNumberFormat="1" applyFont="1" applyFill="1" applyAlignment="1">
      <alignment horizontal="left"/>
    </xf>
    <xf numFmtId="0" fontId="27" fillId="3" borderId="0" xfId="1" applyFont="1" applyFill="1" applyAlignment="1">
      <alignment horizontal="center" vertical="center"/>
    </xf>
    <xf numFmtId="186" fontId="9" fillId="3" borderId="0" xfId="1" applyNumberFormat="1" applyFont="1" applyFill="1" applyBorder="1"/>
    <xf numFmtId="0" fontId="27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 wrapText="1"/>
    </xf>
    <xf numFmtId="0" fontId="27" fillId="3" borderId="0" xfId="1" applyFont="1" applyFill="1" applyAlignment="1">
      <alignment horizontal="left" vertical="center"/>
    </xf>
    <xf numFmtId="41" fontId="25" fillId="3" borderId="0" xfId="47" applyFont="1" applyFill="1" applyBorder="1" applyAlignment="1">
      <alignment vertical="center"/>
    </xf>
    <xf numFmtId="41" fontId="9" fillId="3" borderId="0" xfId="47" applyFont="1" applyFill="1" applyAlignment="1">
      <alignment vertical="center"/>
    </xf>
    <xf numFmtId="41" fontId="26" fillId="3" borderId="0" xfId="47" applyFont="1" applyFill="1" applyAlignment="1">
      <alignment vertical="center"/>
    </xf>
    <xf numFmtId="41" fontId="25" fillId="3" borderId="0" xfId="47" applyFont="1" applyFill="1" applyAlignment="1">
      <alignment vertical="center"/>
    </xf>
    <xf numFmtId="41" fontId="9" fillId="3" borderId="1" xfId="47" applyFont="1" applyFill="1" applyBorder="1" applyAlignment="1">
      <alignment horizontal="center" vertical="center" wrapText="1"/>
    </xf>
    <xf numFmtId="41" fontId="28" fillId="3" borderId="1" xfId="47" applyFont="1" applyFill="1" applyBorder="1" applyAlignment="1">
      <alignment horizontal="center" vertical="center" wrapText="1"/>
    </xf>
    <xf numFmtId="41" fontId="9" fillId="3" borderId="0" xfId="2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9" fillId="3" borderId="0" xfId="1" applyFont="1" applyFill="1" applyAlignment="1">
      <alignment vertical="center"/>
    </xf>
    <xf numFmtId="41" fontId="9" fillId="0" borderId="0" xfId="47" applyFont="1" applyAlignment="1">
      <alignment horizontal="right" vertical="center"/>
    </xf>
    <xf numFmtId="41" fontId="27" fillId="0" borderId="0" xfId="47" applyFont="1" applyBorder="1" applyAlignment="1">
      <alignment horizontal="right" vertical="center"/>
    </xf>
    <xf numFmtId="41" fontId="9" fillId="0" borderId="0" xfId="47" applyFont="1" applyBorder="1" applyAlignment="1">
      <alignment horizontal="right" vertical="center"/>
    </xf>
    <xf numFmtId="41" fontId="9" fillId="0" borderId="0" xfId="47" applyFont="1" applyFill="1" applyAlignment="1">
      <alignment horizontal="right" vertical="center"/>
    </xf>
    <xf numFmtId="0" fontId="34" fillId="3" borderId="0" xfId="1" applyFont="1" applyFill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34" fillId="3" borderId="0" xfId="1" applyFont="1" applyFill="1" applyAlignment="1">
      <alignment horizontal="left" vertical="center" indent="1"/>
    </xf>
    <xf numFmtId="41" fontId="34" fillId="3" borderId="0" xfId="1" applyNumberFormat="1" applyFont="1" applyFill="1" applyAlignment="1">
      <alignment horizontal="left" vertical="center"/>
    </xf>
    <xf numFmtId="0" fontId="9" fillId="3" borderId="46" xfId="1" applyFont="1" applyFill="1" applyBorder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/>
    </xf>
    <xf numFmtId="41" fontId="9" fillId="3" borderId="48" xfId="2" applyNumberFormat="1" applyFont="1" applyFill="1" applyBorder="1" applyAlignment="1">
      <alignment horizontal="center" vertical="center"/>
    </xf>
    <xf numFmtId="41" fontId="9" fillId="3" borderId="49" xfId="1" applyNumberFormat="1" applyFont="1" applyFill="1" applyBorder="1" applyAlignment="1">
      <alignment horizontal="center" vertical="center"/>
    </xf>
    <xf numFmtId="41" fontId="9" fillId="3" borderId="50" xfId="1" applyNumberFormat="1" applyFont="1" applyFill="1" applyBorder="1" applyAlignment="1">
      <alignment horizontal="center" vertical="center"/>
    </xf>
    <xf numFmtId="41" fontId="9" fillId="3" borderId="51" xfId="1" applyNumberFormat="1" applyFont="1" applyFill="1" applyBorder="1" applyAlignment="1">
      <alignment horizontal="center" vertical="center"/>
    </xf>
    <xf numFmtId="41" fontId="9" fillId="3" borderId="49" xfId="6" applyNumberFormat="1" applyFont="1" applyFill="1" applyBorder="1" applyAlignment="1">
      <alignment horizontal="center" vertical="center"/>
    </xf>
    <xf numFmtId="41" fontId="9" fillId="3" borderId="50" xfId="6" applyNumberFormat="1" applyFont="1" applyFill="1" applyBorder="1" applyAlignment="1">
      <alignment horizontal="center" vertical="center"/>
    </xf>
    <xf numFmtId="41" fontId="9" fillId="3" borderId="51" xfId="6" applyNumberFormat="1" applyFont="1" applyFill="1" applyBorder="1" applyAlignment="1">
      <alignment horizontal="center" vertical="center"/>
    </xf>
    <xf numFmtId="41" fontId="9" fillId="3" borderId="52" xfId="6" applyNumberFormat="1" applyFont="1" applyFill="1" applyBorder="1" applyAlignment="1">
      <alignment horizontal="center" vertical="center"/>
    </xf>
    <xf numFmtId="41" fontId="9" fillId="3" borderId="43" xfId="6" applyNumberFormat="1" applyFont="1" applyFill="1" applyBorder="1" applyAlignment="1">
      <alignment horizontal="center" vertical="center"/>
    </xf>
    <xf numFmtId="41" fontId="9" fillId="3" borderId="50" xfId="1" applyNumberFormat="1" applyFont="1" applyFill="1" applyBorder="1" applyAlignment="1">
      <alignment vertical="center"/>
    </xf>
    <xf numFmtId="41" fontId="9" fillId="3" borderId="50" xfId="2" applyNumberFormat="1" applyFont="1" applyFill="1" applyBorder="1" applyAlignment="1">
      <alignment horizontal="center" vertical="center"/>
    </xf>
    <xf numFmtId="41" fontId="9" fillId="3" borderId="43" xfId="1" applyNumberFormat="1" applyFont="1" applyFill="1" applyBorder="1" applyAlignment="1">
      <alignment vertical="center"/>
    </xf>
    <xf numFmtId="41" fontId="9" fillId="3" borderId="43" xfId="2" applyNumberFormat="1" applyFont="1" applyFill="1" applyBorder="1" applyAlignment="1">
      <alignment horizontal="center" vertical="center"/>
    </xf>
    <xf numFmtId="41" fontId="9" fillId="3" borderId="49" xfId="2" applyNumberFormat="1" applyFont="1" applyFill="1" applyBorder="1" applyAlignment="1">
      <alignment horizontal="center" vertical="center"/>
    </xf>
    <xf numFmtId="41" fontId="9" fillId="3" borderId="49" xfId="2" applyNumberFormat="1" applyFont="1" applyFill="1" applyBorder="1" applyAlignment="1">
      <alignment vertical="center"/>
    </xf>
    <xf numFmtId="41" fontId="9" fillId="3" borderId="50" xfId="2" applyNumberFormat="1" applyFont="1" applyFill="1" applyBorder="1" applyAlignment="1">
      <alignment vertical="center"/>
    </xf>
    <xf numFmtId="41" fontId="9" fillId="3" borderId="50" xfId="6" applyNumberFormat="1" applyFont="1" applyFill="1" applyBorder="1" applyAlignment="1">
      <alignment vertical="center"/>
    </xf>
    <xf numFmtId="41" fontId="9" fillId="3" borderId="52" xfId="2" applyNumberFormat="1" applyFont="1" applyFill="1" applyBorder="1" applyAlignment="1">
      <alignment vertical="center"/>
    </xf>
    <xf numFmtId="41" fontId="9" fillId="3" borderId="43" xfId="2" applyNumberFormat="1" applyFont="1" applyFill="1" applyBorder="1" applyAlignment="1">
      <alignment vertical="center"/>
    </xf>
    <xf numFmtId="41" fontId="9" fillId="3" borderId="44" xfId="6" applyNumberFormat="1" applyFont="1" applyFill="1" applyBorder="1" applyAlignment="1">
      <alignment horizontal="center" vertical="center"/>
    </xf>
    <xf numFmtId="41" fontId="9" fillId="3" borderId="50" xfId="1" applyNumberFormat="1" applyFont="1" applyFill="1" applyBorder="1" applyAlignment="1">
      <alignment horizontal="right" vertical="center"/>
    </xf>
    <xf numFmtId="41" fontId="9" fillId="3" borderId="51" xfId="2" applyNumberFormat="1" applyFont="1" applyFill="1" applyBorder="1" applyAlignment="1">
      <alignment vertical="center"/>
    </xf>
    <xf numFmtId="41" fontId="9" fillId="3" borderId="50" xfId="34" applyNumberFormat="1" applyFont="1" applyFill="1" applyBorder="1" applyAlignment="1">
      <alignment vertical="center"/>
    </xf>
    <xf numFmtId="41" fontId="9" fillId="3" borderId="51" xfId="34" applyNumberFormat="1" applyFont="1" applyFill="1" applyBorder="1" applyAlignment="1">
      <alignment vertical="center"/>
    </xf>
    <xf numFmtId="41" fontId="9" fillId="3" borderId="52" xfId="1" applyNumberFormat="1" applyFont="1" applyFill="1" applyBorder="1" applyAlignment="1">
      <alignment horizontal="center" vertical="center"/>
    </xf>
    <xf numFmtId="41" fontId="9" fillId="3" borderId="43" xfId="1" applyNumberFormat="1" applyFont="1" applyFill="1" applyBorder="1" applyAlignment="1">
      <alignment horizontal="center" vertical="center"/>
    </xf>
    <xf numFmtId="41" fontId="9" fillId="3" borderId="43" xfId="1" applyNumberFormat="1" applyFont="1" applyFill="1" applyBorder="1" applyAlignment="1">
      <alignment horizontal="right" vertical="center"/>
    </xf>
    <xf numFmtId="41" fontId="9" fillId="3" borderId="49" xfId="1" applyNumberFormat="1" applyFont="1" applyFill="1" applyBorder="1" applyAlignment="1">
      <alignment vertical="center"/>
    </xf>
    <xf numFmtId="41" fontId="9" fillId="3" borderId="52" xfId="1" applyNumberFormat="1" applyFont="1" applyFill="1" applyBorder="1" applyAlignment="1">
      <alignment vertical="center"/>
    </xf>
    <xf numFmtId="41" fontId="9" fillId="3" borderId="46" xfId="47" applyFont="1" applyFill="1" applyBorder="1" applyAlignment="1">
      <alignment horizontal="center" vertical="center"/>
    </xf>
    <xf numFmtId="41" fontId="9" fillId="3" borderId="49" xfId="47" applyFont="1" applyFill="1" applyBorder="1" applyAlignment="1">
      <alignment vertical="center"/>
    </xf>
    <xf numFmtId="41" fontId="9" fillId="3" borderId="50" xfId="47" applyFont="1" applyFill="1" applyBorder="1" applyAlignment="1">
      <alignment vertical="center"/>
    </xf>
    <xf numFmtId="41" fontId="9" fillId="3" borderId="51" xfId="47" applyFont="1" applyFill="1" applyBorder="1" applyAlignment="1">
      <alignment vertical="center"/>
    </xf>
    <xf numFmtId="41" fontId="9" fillId="3" borderId="52" xfId="47" applyFont="1" applyFill="1" applyBorder="1" applyAlignment="1">
      <alignment vertical="center"/>
    </xf>
    <xf numFmtId="41" fontId="9" fillId="3" borderId="43" xfId="47" applyFont="1" applyFill="1" applyBorder="1" applyAlignment="1">
      <alignment vertical="center"/>
    </xf>
    <xf numFmtId="41" fontId="9" fillId="3" borderId="44" xfId="47" applyFont="1" applyFill="1" applyBorder="1" applyAlignment="1">
      <alignment vertical="center"/>
    </xf>
    <xf numFmtId="41" fontId="9" fillId="3" borderId="49" xfId="47" applyFont="1" applyFill="1" applyBorder="1" applyAlignment="1">
      <alignment horizontal="center" vertical="center"/>
    </xf>
    <xf numFmtId="41" fontId="9" fillId="3" borderId="50" xfId="47" applyFont="1" applyFill="1" applyBorder="1" applyAlignment="1">
      <alignment horizontal="center" vertical="center"/>
    </xf>
    <xf numFmtId="41" fontId="9" fillId="3" borderId="51" xfId="47" applyFont="1" applyFill="1" applyBorder="1" applyAlignment="1">
      <alignment horizontal="center" vertical="center"/>
    </xf>
    <xf numFmtId="41" fontId="9" fillId="3" borderId="52" xfId="47" applyFont="1" applyFill="1" applyBorder="1" applyAlignment="1">
      <alignment horizontal="center" vertical="center"/>
    </xf>
    <xf numFmtId="41" fontId="9" fillId="3" borderId="43" xfId="47" applyFont="1" applyFill="1" applyBorder="1" applyAlignment="1">
      <alignment horizontal="center" vertical="center"/>
    </xf>
    <xf numFmtId="41" fontId="9" fillId="3" borderId="44" xfId="47" applyFont="1" applyFill="1" applyBorder="1" applyAlignment="1">
      <alignment horizontal="center" vertical="center"/>
    </xf>
    <xf numFmtId="41" fontId="9" fillId="3" borderId="51" xfId="2" applyNumberFormat="1" applyFont="1" applyFill="1" applyBorder="1" applyAlignment="1">
      <alignment horizontal="center" vertical="center"/>
    </xf>
    <xf numFmtId="41" fontId="9" fillId="3" borderId="52" xfId="2" applyNumberFormat="1" applyFont="1" applyFill="1" applyBorder="1" applyAlignment="1">
      <alignment horizontal="center" vertical="center"/>
    </xf>
    <xf numFmtId="41" fontId="9" fillId="3" borderId="48" xfId="6" applyNumberFormat="1" applyFont="1" applyFill="1" applyBorder="1" applyAlignment="1">
      <alignment horizontal="center" vertical="center"/>
    </xf>
    <xf numFmtId="41" fontId="9" fillId="3" borderId="46" xfId="1" applyNumberFormat="1" applyFont="1" applyFill="1" applyBorder="1" applyAlignment="1">
      <alignment horizontal="center" vertical="center"/>
    </xf>
    <xf numFmtId="41" fontId="9" fillId="3" borderId="50" xfId="1" applyNumberFormat="1" applyFont="1" applyFill="1" applyBorder="1" applyAlignment="1" applyProtection="1">
      <alignment horizontal="center" vertical="center" wrapText="1"/>
    </xf>
    <xf numFmtId="41" fontId="9" fillId="3" borderId="51" xfId="1" applyNumberFormat="1" applyFont="1" applyFill="1" applyBorder="1" applyAlignment="1">
      <alignment horizontal="right" vertical="center"/>
    </xf>
    <xf numFmtId="41" fontId="9" fillId="3" borderId="43" xfId="1" applyNumberFormat="1" applyFont="1" applyFill="1" applyBorder="1" applyAlignment="1" applyProtection="1">
      <alignment horizontal="center" vertical="center" wrapText="1"/>
    </xf>
    <xf numFmtId="41" fontId="9" fillId="3" borderId="44" xfId="1" applyNumberFormat="1" applyFont="1" applyFill="1" applyBorder="1" applyAlignment="1">
      <alignment horizontal="right" vertical="center"/>
    </xf>
    <xf numFmtId="41" fontId="9" fillId="3" borderId="46" xfId="1" applyNumberFormat="1" applyFont="1" applyFill="1" applyBorder="1" applyAlignment="1">
      <alignment horizontal="center" vertical="center" wrapText="1"/>
    </xf>
    <xf numFmtId="41" fontId="9" fillId="3" borderId="50" xfId="2" applyNumberFormat="1" applyFont="1" applyFill="1" applyBorder="1" applyAlignment="1">
      <alignment horizontal="right" vertical="center"/>
    </xf>
    <xf numFmtId="41" fontId="9" fillId="3" borderId="51" xfId="2" applyNumberFormat="1" applyFont="1" applyFill="1" applyBorder="1" applyAlignment="1">
      <alignment horizontal="right" vertical="center"/>
    </xf>
    <xf numFmtId="41" fontId="9" fillId="3" borderId="49" xfId="2" applyNumberFormat="1" applyFont="1" applyFill="1" applyBorder="1" applyAlignment="1">
      <alignment horizontal="right" vertical="center"/>
    </xf>
    <xf numFmtId="41" fontId="9" fillId="3" borderId="52" xfId="2" applyNumberFormat="1" applyFont="1" applyFill="1" applyBorder="1" applyAlignment="1">
      <alignment horizontal="right" vertical="center"/>
    </xf>
    <xf numFmtId="41" fontId="9" fillId="3" borderId="43" xfId="2" applyNumberFormat="1" applyFont="1" applyFill="1" applyBorder="1" applyAlignment="1">
      <alignment horizontal="right" vertical="center"/>
    </xf>
    <xf numFmtId="0" fontId="9" fillId="3" borderId="53" xfId="1" applyFont="1" applyFill="1" applyBorder="1" applyAlignment="1">
      <alignment horizontal="center" vertical="center"/>
    </xf>
    <xf numFmtId="41" fontId="9" fillId="3" borderId="46" xfId="1" applyNumberFormat="1" applyFont="1" applyFill="1" applyBorder="1" applyAlignment="1">
      <alignment horizontal="left" vertical="center" wrapText="1"/>
    </xf>
    <xf numFmtId="41" fontId="9" fillId="3" borderId="49" xfId="1" applyNumberFormat="1" applyFont="1" applyFill="1" applyBorder="1" applyAlignment="1">
      <alignment horizontal="center" vertical="center" wrapText="1"/>
    </xf>
    <xf numFmtId="41" fontId="9" fillId="3" borderId="44" xfId="1" applyNumberFormat="1" applyFont="1" applyFill="1" applyBorder="1" applyAlignment="1">
      <alignment horizontal="center" vertical="center"/>
    </xf>
    <xf numFmtId="41" fontId="9" fillId="3" borderId="46" xfId="47" applyFont="1" applyFill="1" applyBorder="1" applyAlignment="1">
      <alignment horizontal="left" vertical="center" wrapText="1"/>
    </xf>
    <xf numFmtId="41" fontId="9" fillId="3" borderId="50" xfId="47" applyFont="1" applyFill="1" applyBorder="1" applyAlignment="1">
      <alignment horizontal="center" vertical="center" wrapText="1"/>
    </xf>
    <xf numFmtId="41" fontId="9" fillId="3" borderId="43" xfId="47" applyFont="1" applyFill="1" applyBorder="1" applyAlignment="1">
      <alignment horizontal="right" vertical="center"/>
    </xf>
    <xf numFmtId="41" fontId="28" fillId="3" borderId="2" xfId="47" applyFont="1" applyFill="1" applyBorder="1" applyAlignment="1">
      <alignment horizontal="center" vertical="center" wrapText="1"/>
    </xf>
    <xf numFmtId="0" fontId="9" fillId="3" borderId="55" xfId="1" applyFont="1" applyFill="1" applyBorder="1" applyAlignment="1">
      <alignment horizontal="center" vertical="center" wrapText="1"/>
    </xf>
    <xf numFmtId="41" fontId="9" fillId="3" borderId="51" xfId="1" applyNumberFormat="1" applyFont="1" applyFill="1" applyBorder="1" applyAlignment="1">
      <alignment vertical="center"/>
    </xf>
    <xf numFmtId="41" fontId="9" fillId="3" borderId="44" xfId="1" applyNumberFormat="1" applyFont="1" applyFill="1" applyBorder="1" applyAlignment="1">
      <alignment vertical="center"/>
    </xf>
    <xf numFmtId="41" fontId="30" fillId="3" borderId="44" xfId="6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41" fontId="27" fillId="0" borderId="0" xfId="1" applyNumberFormat="1" applyFont="1" applyAlignment="1">
      <alignment horizontal="left" vertical="center" indent="1"/>
    </xf>
    <xf numFmtId="41" fontId="9" fillId="0" borderId="0" xfId="1" applyNumberFormat="1" applyFont="1" applyBorder="1" applyAlignment="1">
      <alignment horizontal="left" vertical="center"/>
    </xf>
    <xf numFmtId="0" fontId="27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center" vertical="center" wrapText="1"/>
    </xf>
    <xf numFmtId="41" fontId="13" fillId="0" borderId="50" xfId="1" applyNumberFormat="1" applyFont="1" applyFill="1" applyBorder="1" applyAlignment="1">
      <alignment vertical="center"/>
    </xf>
    <xf numFmtId="41" fontId="13" fillId="0" borderId="50" xfId="47" applyFont="1" applyFill="1" applyBorder="1" applyAlignment="1">
      <alignment vertical="center"/>
    </xf>
    <xf numFmtId="41" fontId="13" fillId="0" borderId="50" xfId="47" applyFont="1" applyFill="1" applyBorder="1" applyAlignment="1">
      <alignment horizontal="center" vertical="center"/>
    </xf>
    <xf numFmtId="41" fontId="13" fillId="0" borderId="51" xfId="47" applyFont="1" applyFill="1" applyBorder="1" applyAlignment="1">
      <alignment horizontal="center" vertical="center"/>
    </xf>
    <xf numFmtId="41" fontId="9" fillId="0" borderId="49" xfId="1" applyNumberFormat="1" applyFont="1" applyFill="1" applyBorder="1" applyAlignment="1">
      <alignment horizontal="center" vertical="center"/>
    </xf>
    <xf numFmtId="41" fontId="9" fillId="0" borderId="50" xfId="1" applyNumberFormat="1" applyFont="1" applyFill="1" applyBorder="1" applyAlignment="1">
      <alignment horizontal="center" vertical="center"/>
    </xf>
    <xf numFmtId="41" fontId="9" fillId="0" borderId="50" xfId="1" applyNumberFormat="1" applyFont="1" applyBorder="1" applyAlignment="1">
      <alignment horizontal="center" vertical="center" wrapText="1"/>
    </xf>
    <xf numFmtId="41" fontId="9" fillId="0" borderId="51" xfId="1" applyNumberFormat="1" applyFont="1" applyFill="1" applyBorder="1" applyAlignment="1">
      <alignment horizontal="center" vertical="center"/>
    </xf>
    <xf numFmtId="41" fontId="9" fillId="0" borderId="50" xfId="1" applyNumberFormat="1" applyFont="1" applyFill="1" applyBorder="1" applyAlignment="1">
      <alignment horizontal="center" vertical="center" wrapText="1"/>
    </xf>
    <xf numFmtId="41" fontId="9" fillId="0" borderId="50" xfId="2" applyNumberFormat="1" applyFont="1" applyFill="1" applyBorder="1" applyAlignment="1">
      <alignment horizontal="center" vertical="center"/>
    </xf>
    <xf numFmtId="41" fontId="9" fillId="0" borderId="50" xfId="47" applyFont="1" applyFill="1" applyBorder="1" applyAlignment="1">
      <alignment vertical="center"/>
    </xf>
    <xf numFmtId="41" fontId="9" fillId="0" borderId="51" xfId="47" applyFont="1" applyFill="1" applyBorder="1" applyAlignment="1">
      <alignment vertical="center"/>
    </xf>
    <xf numFmtId="41" fontId="9" fillId="0" borderId="49" xfId="6" applyNumberFormat="1" applyFont="1" applyFill="1" applyBorder="1" applyAlignment="1">
      <alignment horizontal="center" vertical="center"/>
    </xf>
    <xf numFmtId="41" fontId="9" fillId="0" borderId="50" xfId="1" applyNumberFormat="1" applyFont="1" applyFill="1" applyBorder="1" applyAlignment="1">
      <alignment vertical="center"/>
    </xf>
    <xf numFmtId="41" fontId="9" fillId="0" borderId="51" xfId="1" applyNumberFormat="1" applyFont="1" applyFill="1" applyBorder="1" applyAlignment="1">
      <alignment vertical="center"/>
    </xf>
    <xf numFmtId="41" fontId="9" fillId="0" borderId="49" xfId="2" applyNumberFormat="1" applyFont="1" applyFill="1" applyBorder="1" applyAlignment="1">
      <alignment horizontal="right" vertical="center"/>
    </xf>
    <xf numFmtId="41" fontId="9" fillId="0" borderId="50" xfId="2" applyNumberFormat="1" applyFont="1" applyFill="1" applyBorder="1" applyAlignment="1">
      <alignment horizontal="right" vertical="center"/>
    </xf>
    <xf numFmtId="41" fontId="9" fillId="0" borderId="51" xfId="2" applyNumberFormat="1" applyFont="1" applyFill="1" applyBorder="1" applyAlignment="1">
      <alignment horizontal="right" vertical="center"/>
    </xf>
    <xf numFmtId="41" fontId="9" fillId="0" borderId="52" xfId="2" applyNumberFormat="1" applyFont="1" applyFill="1" applyBorder="1" applyAlignment="1">
      <alignment horizontal="right" vertical="center"/>
    </xf>
    <xf numFmtId="41" fontId="9" fillId="0" borderId="43" xfId="2" applyNumberFormat="1" applyFont="1" applyFill="1" applyBorder="1" applyAlignment="1">
      <alignment horizontal="right" vertical="center"/>
    </xf>
    <xf numFmtId="41" fontId="9" fillId="0" borderId="44" xfId="2" applyNumberFormat="1" applyFont="1" applyFill="1" applyBorder="1" applyAlignment="1">
      <alignment horizontal="right" vertical="center"/>
    </xf>
    <xf numFmtId="0" fontId="27" fillId="3" borderId="0" xfId="1" applyFont="1" applyFill="1" applyAlignment="1">
      <alignment horizontal="left" vertical="center" indent="1"/>
    </xf>
    <xf numFmtId="41" fontId="27" fillId="3" borderId="0" xfId="1" applyNumberFormat="1" applyFont="1" applyFill="1" applyAlignment="1">
      <alignment horizontal="left" vertical="center" indent="1"/>
    </xf>
    <xf numFmtId="0" fontId="34" fillId="3" borderId="0" xfId="1" applyFont="1" applyFill="1" applyAlignment="1">
      <alignment horizontal="left" vertical="center" indent="1"/>
    </xf>
    <xf numFmtId="0" fontId="27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179" fontId="27" fillId="0" borderId="0" xfId="1" applyNumberFormat="1" applyFont="1" applyFill="1" applyAlignment="1">
      <alignment horizontal="left" vertical="center" indent="1"/>
    </xf>
    <xf numFmtId="0" fontId="35" fillId="0" borderId="0" xfId="1" applyFont="1" applyAlignment="1">
      <alignment horizontal="left" vertical="center" indent="1"/>
    </xf>
    <xf numFmtId="0" fontId="6" fillId="3" borderId="0" xfId="1" applyFont="1" applyFill="1" applyAlignment="1">
      <alignment horizontal="left" vertical="center" indent="1"/>
    </xf>
    <xf numFmtId="41" fontId="34" fillId="3" borderId="0" xfId="1" applyNumberFormat="1" applyFont="1" applyFill="1" applyAlignment="1">
      <alignment horizontal="left" vertical="center" indent="1"/>
    </xf>
    <xf numFmtId="0" fontId="27" fillId="3" borderId="24" xfId="1" applyFont="1" applyFill="1" applyBorder="1" applyAlignment="1">
      <alignment horizontal="left" vertical="center" indent="1"/>
    </xf>
    <xf numFmtId="0" fontId="27" fillId="3" borderId="0" xfId="1" applyFont="1" applyFill="1" applyAlignment="1">
      <alignment horizontal="left" vertical="center"/>
    </xf>
    <xf numFmtId="41" fontId="27" fillId="3" borderId="0" xfId="1" applyNumberFormat="1" applyFont="1" applyFill="1" applyAlignment="1">
      <alignment horizontal="left" vertical="center"/>
    </xf>
    <xf numFmtId="41" fontId="27" fillId="3" borderId="0" xfId="47" applyFont="1" applyFill="1" applyAlignment="1">
      <alignment horizontal="left" vertical="center"/>
    </xf>
    <xf numFmtId="41" fontId="9" fillId="3" borderId="50" xfId="1" applyNumberFormat="1" applyFont="1" applyFill="1" applyBorder="1" applyAlignment="1">
      <alignment horizontal="center" vertical="center" wrapText="1"/>
    </xf>
    <xf numFmtId="41" fontId="9" fillId="3" borderId="50" xfId="6" applyNumberFormat="1" applyFont="1" applyFill="1" applyBorder="1" applyAlignment="1">
      <alignment horizontal="center" vertical="center" wrapText="1"/>
    </xf>
    <xf numFmtId="41" fontId="9" fillId="0" borderId="49" xfId="47" applyFont="1" applyFill="1" applyBorder="1" applyAlignment="1">
      <alignment horizontal="right" vertical="center"/>
    </xf>
    <xf numFmtId="41" fontId="9" fillId="0" borderId="50" xfId="47" applyFont="1" applyFill="1" applyBorder="1" applyAlignment="1">
      <alignment horizontal="right" vertical="center"/>
    </xf>
    <xf numFmtId="41" fontId="9" fillId="0" borderId="51" xfId="47" applyFont="1" applyFill="1" applyBorder="1" applyAlignment="1">
      <alignment horizontal="right" vertical="center"/>
    </xf>
    <xf numFmtId="41" fontId="9" fillId="0" borderId="52" xfId="47" applyFont="1" applyFill="1" applyBorder="1" applyAlignment="1">
      <alignment horizontal="right" vertical="center"/>
    </xf>
    <xf numFmtId="41" fontId="9" fillId="0" borderId="43" xfId="47" applyFont="1" applyFill="1" applyBorder="1" applyAlignment="1">
      <alignment horizontal="right" vertical="center"/>
    </xf>
    <xf numFmtId="41" fontId="9" fillId="0" borderId="44" xfId="47" applyFont="1" applyFill="1" applyBorder="1" applyAlignment="1">
      <alignment horizontal="right" vertical="center"/>
    </xf>
    <xf numFmtId="0" fontId="9" fillId="3" borderId="19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41" fontId="9" fillId="0" borderId="7" xfId="47" applyFont="1" applyBorder="1" applyAlignment="1">
      <alignment horizontal="right" vertical="center"/>
    </xf>
    <xf numFmtId="0" fontId="9" fillId="3" borderId="7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41" fontId="9" fillId="3" borderId="7" xfId="1" applyNumberFormat="1" applyFont="1" applyFill="1" applyBorder="1" applyAlignment="1">
      <alignment horizontal="left" vertical="center"/>
    </xf>
    <xf numFmtId="41" fontId="24" fillId="3" borderId="7" xfId="1" applyNumberFormat="1" applyFont="1" applyFill="1" applyBorder="1" applyAlignment="1">
      <alignment horizontal="left" vertical="center"/>
    </xf>
    <xf numFmtId="41" fontId="9" fillId="3" borderId="7" xfId="47" applyFont="1" applyFill="1" applyBorder="1" applyAlignment="1">
      <alignment horizontal="left" vertical="center"/>
    </xf>
    <xf numFmtId="41" fontId="9" fillId="3" borderId="0" xfId="47" applyFont="1" applyFill="1" applyBorder="1" applyAlignment="1">
      <alignment horizontal="left" vertical="center"/>
    </xf>
    <xf numFmtId="41" fontId="27" fillId="0" borderId="0" xfId="47" applyFont="1" applyBorder="1" applyAlignment="1">
      <alignment horizontal="left" vertical="center"/>
    </xf>
    <xf numFmtId="41" fontId="9" fillId="3" borderId="49" xfId="1" applyNumberFormat="1" applyFont="1" applyFill="1" applyBorder="1" applyAlignment="1">
      <alignment horizontal="right" vertical="center"/>
    </xf>
    <xf numFmtId="41" fontId="9" fillId="3" borderId="49" xfId="0" applyNumberFormat="1" applyFont="1" applyFill="1" applyBorder="1" applyAlignment="1">
      <alignment horizontal="right" vertical="center"/>
    </xf>
    <xf numFmtId="41" fontId="9" fillId="3" borderId="50" xfId="0" applyNumberFormat="1" applyFont="1" applyFill="1" applyBorder="1" applyAlignment="1">
      <alignment horizontal="right" vertical="center"/>
    </xf>
    <xf numFmtId="41" fontId="9" fillId="3" borderId="51" xfId="0" applyNumberFormat="1" applyFont="1" applyFill="1" applyBorder="1" applyAlignment="1">
      <alignment vertical="center"/>
    </xf>
    <xf numFmtId="41" fontId="9" fillId="3" borderId="49" xfId="0" applyNumberFormat="1" applyFont="1" applyFill="1" applyBorder="1" applyAlignment="1">
      <alignment vertical="center"/>
    </xf>
    <xf numFmtId="41" fontId="9" fillId="3" borderId="50" xfId="0" applyNumberFormat="1" applyFont="1" applyFill="1" applyBorder="1" applyAlignment="1">
      <alignment vertical="center"/>
    </xf>
    <xf numFmtId="41" fontId="9" fillId="3" borderId="44" xfId="2" applyNumberFormat="1" applyFont="1" applyFill="1" applyBorder="1" applyAlignment="1">
      <alignment vertical="center"/>
    </xf>
    <xf numFmtId="41" fontId="9" fillId="3" borderId="50" xfId="6" applyNumberFormat="1" applyFont="1" applyFill="1" applyBorder="1" applyAlignment="1"/>
    <xf numFmtId="3" fontId="9" fillId="3" borderId="49" xfId="2" applyNumberFormat="1" applyFont="1" applyFill="1" applyBorder="1" applyAlignment="1">
      <alignment horizontal="center" vertical="center"/>
    </xf>
    <xf numFmtId="3" fontId="9" fillId="3" borderId="50" xfId="2" applyNumberFormat="1" applyFont="1" applyFill="1" applyBorder="1" applyAlignment="1">
      <alignment horizontal="center" vertical="center"/>
    </xf>
    <xf numFmtId="3" fontId="9" fillId="3" borderId="51" xfId="2" applyNumberFormat="1" applyFont="1" applyFill="1" applyBorder="1" applyAlignment="1">
      <alignment horizontal="center" vertical="center"/>
    </xf>
    <xf numFmtId="41" fontId="13" fillId="3" borderId="49" xfId="1" applyNumberFormat="1" applyFont="1" applyFill="1" applyBorder="1" applyAlignment="1">
      <alignment vertical="center"/>
    </xf>
    <xf numFmtId="41" fontId="13" fillId="3" borderId="50" xfId="1" applyNumberFormat="1" applyFont="1" applyFill="1" applyBorder="1" applyAlignment="1">
      <alignment vertical="center"/>
    </xf>
    <xf numFmtId="41" fontId="13" fillId="3" borderId="50" xfId="1" applyNumberFormat="1" applyFont="1" applyFill="1" applyBorder="1" applyAlignment="1">
      <alignment horizontal="right" vertical="center"/>
    </xf>
    <xf numFmtId="41" fontId="13" fillId="3" borderId="51" xfId="1" applyNumberFormat="1" applyFont="1" applyFill="1" applyBorder="1" applyAlignment="1">
      <alignment horizontal="right" vertical="center"/>
    </xf>
    <xf numFmtId="0" fontId="9" fillId="3" borderId="46" xfId="0" applyFont="1" applyFill="1" applyBorder="1" applyAlignment="1">
      <alignment horizontal="center" vertical="center"/>
    </xf>
    <xf numFmtId="41" fontId="9" fillId="0" borderId="49" xfId="0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>
      <alignment horizontal="center" vertical="center"/>
    </xf>
    <xf numFmtId="41" fontId="9" fillId="0" borderId="50" xfId="47" applyNumberFormat="1" applyFont="1" applyFill="1" applyBorder="1" applyAlignment="1">
      <alignment vertical="center"/>
    </xf>
    <xf numFmtId="41" fontId="9" fillId="0" borderId="50" xfId="47" applyNumberFormat="1" applyFont="1" applyFill="1" applyBorder="1" applyAlignment="1">
      <alignment horizontal="center" vertical="center"/>
    </xf>
    <xf numFmtId="41" fontId="9" fillId="0" borderId="51" xfId="0" applyNumberFormat="1" applyFont="1" applyFill="1" applyBorder="1" applyAlignment="1">
      <alignment vertical="center"/>
    </xf>
    <xf numFmtId="41" fontId="24" fillId="0" borderId="50" xfId="47" applyNumberFormat="1" applyFont="1" applyFill="1" applyBorder="1" applyAlignment="1">
      <alignment horizontal="center" vertical="center"/>
    </xf>
    <xf numFmtId="41" fontId="9" fillId="0" borderId="50" xfId="47" applyNumberFormat="1" applyFont="1" applyFill="1" applyBorder="1" applyAlignment="1">
      <alignment horizontal="right" vertical="center"/>
    </xf>
    <xf numFmtId="41" fontId="9" fillId="0" borderId="43" xfId="47" applyNumberFormat="1" applyFont="1" applyFill="1" applyBorder="1" applyAlignment="1">
      <alignment vertical="center"/>
    </xf>
    <xf numFmtId="41" fontId="9" fillId="0" borderId="44" xfId="47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41" fontId="13" fillId="0" borderId="49" xfId="1" applyNumberFormat="1" applyFont="1" applyFill="1" applyBorder="1" applyAlignment="1">
      <alignment horizontal="center" vertical="center"/>
    </xf>
    <xf numFmtId="41" fontId="13" fillId="0" borderId="49" xfId="47" applyFont="1" applyFill="1" applyBorder="1" applyAlignment="1">
      <alignment horizontal="center" vertical="center"/>
    </xf>
    <xf numFmtId="41" fontId="2" fillId="3" borderId="50" xfId="2" applyNumberFormat="1" applyFont="1" applyFill="1" applyBorder="1" applyAlignment="1">
      <alignment horizontal="center" vertical="center"/>
    </xf>
    <xf numFmtId="41" fontId="9" fillId="0" borderId="52" xfId="1" applyNumberFormat="1" applyFont="1" applyFill="1" applyBorder="1" applyAlignment="1">
      <alignment horizontal="center" vertical="center"/>
    </xf>
    <xf numFmtId="41" fontId="9" fillId="0" borderId="43" xfId="1" applyNumberFormat="1" applyFont="1" applyFill="1" applyBorder="1" applyAlignment="1">
      <alignment horizontal="center" vertical="center"/>
    </xf>
    <xf numFmtId="41" fontId="9" fillId="0" borderId="44" xfId="1" applyNumberFormat="1" applyFont="1" applyFill="1" applyBorder="1" applyAlignment="1">
      <alignment horizontal="center" vertical="center"/>
    </xf>
    <xf numFmtId="41" fontId="13" fillId="3" borderId="49" xfId="1" applyNumberFormat="1" applyFont="1" applyFill="1" applyBorder="1" applyAlignment="1">
      <alignment horizontal="right" vertical="center"/>
    </xf>
    <xf numFmtId="41" fontId="13" fillId="3" borderId="52" xfId="1" applyNumberFormat="1" applyFont="1" applyFill="1" applyBorder="1" applyAlignment="1">
      <alignment horizontal="right" vertical="center"/>
    </xf>
    <xf numFmtId="41" fontId="13" fillId="3" borderId="43" xfId="1" applyNumberFormat="1" applyFont="1" applyFill="1" applyBorder="1" applyAlignment="1">
      <alignment horizontal="right" vertical="center"/>
    </xf>
    <xf numFmtId="41" fontId="13" fillId="3" borderId="44" xfId="1" applyNumberFormat="1" applyFont="1" applyFill="1" applyBorder="1" applyAlignment="1">
      <alignment horizontal="right" vertical="center"/>
    </xf>
    <xf numFmtId="0" fontId="9" fillId="3" borderId="43" xfId="1" applyFont="1" applyFill="1" applyBorder="1" applyAlignment="1">
      <alignment horizontal="center" vertical="center"/>
    </xf>
    <xf numFmtId="41" fontId="9" fillId="3" borderId="50" xfId="47" applyFont="1" applyFill="1" applyBorder="1" applyAlignment="1">
      <alignment horizontal="right" vertical="center"/>
    </xf>
    <xf numFmtId="0" fontId="9" fillId="0" borderId="46" xfId="1" applyFont="1" applyBorder="1" applyAlignment="1">
      <alignment horizontal="center" vertical="center"/>
    </xf>
    <xf numFmtId="41" fontId="2" fillId="3" borderId="50" xfId="6" applyNumberFormat="1" applyFont="1" applyFill="1" applyBorder="1" applyAlignment="1">
      <alignment horizontal="center" vertical="center"/>
    </xf>
    <xf numFmtId="41" fontId="2" fillId="3" borderId="51" xfId="6" applyNumberFormat="1" applyFont="1" applyFill="1" applyBorder="1" applyAlignment="1">
      <alignment horizontal="center" vertical="center"/>
    </xf>
    <xf numFmtId="41" fontId="2" fillId="3" borderId="49" xfId="2" applyNumberFormat="1" applyFont="1" applyFill="1" applyBorder="1" applyAlignment="1">
      <alignment horizontal="right" vertical="center"/>
    </xf>
    <xf numFmtId="41" fontId="2" fillId="3" borderId="50" xfId="2" applyNumberFormat="1" applyFont="1" applyFill="1" applyBorder="1" applyAlignment="1">
      <alignment horizontal="right" vertical="center"/>
    </xf>
    <xf numFmtId="41" fontId="2" fillId="3" borderId="51" xfId="2" applyNumberFormat="1" applyFont="1" applyFill="1" applyBorder="1" applyAlignment="1">
      <alignment horizontal="right" vertical="center"/>
    </xf>
    <xf numFmtId="41" fontId="9" fillId="3" borderId="50" xfId="33" applyNumberFormat="1" applyFont="1" applyFill="1" applyBorder="1" applyAlignment="1">
      <alignment horizontal="right" vertical="center"/>
    </xf>
    <xf numFmtId="41" fontId="9" fillId="0" borderId="46" xfId="47" applyFont="1" applyFill="1" applyBorder="1" applyAlignment="1">
      <alignment horizontal="center" vertical="center"/>
    </xf>
    <xf numFmtId="41" fontId="13" fillId="0" borderId="50" xfId="1" applyNumberFormat="1" applyFont="1" applyFill="1" applyBorder="1" applyAlignment="1">
      <alignment horizontal="center" vertical="center"/>
    </xf>
    <xf numFmtId="41" fontId="13" fillId="0" borderId="51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41" fontId="9" fillId="3" borderId="0" xfId="1" applyNumberFormat="1" applyFont="1" applyFill="1" applyBorder="1" applyAlignment="1">
      <alignment vertical="center"/>
    </xf>
    <xf numFmtId="41" fontId="27" fillId="0" borderId="0" xfId="1" applyNumberFormat="1" applyFont="1" applyAlignment="1">
      <alignment horizontal="left" vertical="center" indent="1"/>
    </xf>
    <xf numFmtId="0" fontId="27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/>
    </xf>
    <xf numFmtId="41" fontId="9" fillId="0" borderId="7" xfId="47" applyFont="1" applyBorder="1" applyAlignment="1">
      <alignment horizontal="right" vertical="center"/>
    </xf>
    <xf numFmtId="41" fontId="9" fillId="3" borderId="19" xfId="1" applyNumberFormat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19" xfId="1" applyFont="1" applyBorder="1" applyAlignment="1">
      <alignment horizontal="left" vertical="center"/>
    </xf>
    <xf numFmtId="0" fontId="25" fillId="3" borderId="7" xfId="1" applyFont="1" applyFill="1" applyBorder="1" applyAlignment="1">
      <alignment vertical="center"/>
    </xf>
    <xf numFmtId="0" fontId="9" fillId="3" borderId="7" xfId="1" applyFont="1" applyFill="1" applyBorder="1" applyAlignment="1">
      <alignment vertical="center"/>
    </xf>
    <xf numFmtId="41" fontId="9" fillId="3" borderId="0" xfId="1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horizontal="center" vertical="center"/>
    </xf>
    <xf numFmtId="0" fontId="27" fillId="3" borderId="0" xfId="1" applyFont="1" applyFill="1" applyAlignment="1">
      <alignment vertical="center"/>
    </xf>
    <xf numFmtId="0" fontId="27" fillId="3" borderId="0" xfId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left" vertical="center"/>
    </xf>
    <xf numFmtId="0" fontId="9" fillId="3" borderId="0" xfId="1" applyFont="1" applyFill="1" applyAlignment="1">
      <alignment vertical="center"/>
    </xf>
    <xf numFmtId="41" fontId="9" fillId="3" borderId="49" xfId="1" applyNumberFormat="1" applyFont="1" applyFill="1" applyBorder="1" applyAlignment="1">
      <alignment horizontal="left" vertical="center" wrapText="1"/>
    </xf>
    <xf numFmtId="187" fontId="9" fillId="3" borderId="0" xfId="6" applyNumberFormat="1" applyFont="1" applyFill="1" applyBorder="1" applyAlignment="1">
      <alignment horizontal="right" vertical="center"/>
    </xf>
    <xf numFmtId="41" fontId="13" fillId="3" borderId="0" xfId="0" applyNumberFormat="1" applyFont="1" applyFill="1" applyBorder="1" applyAlignment="1">
      <alignment vertical="center"/>
    </xf>
    <xf numFmtId="41" fontId="13" fillId="3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47" applyNumberFormat="1" applyFont="1" applyFill="1" applyBorder="1" applyAlignment="1">
      <alignment vertical="center"/>
    </xf>
    <xf numFmtId="41" fontId="9" fillId="0" borderId="0" xfId="47" applyNumberFormat="1" applyFont="1" applyFill="1" applyBorder="1" applyAlignment="1">
      <alignment horizontal="center" vertical="center"/>
    </xf>
    <xf numFmtId="41" fontId="9" fillId="0" borderId="0" xfId="47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horizontal="right" vertical="center"/>
    </xf>
    <xf numFmtId="0" fontId="9" fillId="0" borderId="0" xfId="46" applyFont="1" applyAlignment="1">
      <alignment vertical="center"/>
    </xf>
    <xf numFmtId="41" fontId="9" fillId="3" borderId="0" xfId="2" applyNumberFormat="1" applyFont="1" applyFill="1" applyBorder="1" applyAlignment="1">
      <alignment horizontal="right" vertical="center"/>
    </xf>
    <xf numFmtId="41" fontId="9" fillId="3" borderId="0" xfId="47" applyFont="1" applyFill="1" applyBorder="1" applyAlignment="1">
      <alignment horizontal="right" vertical="center"/>
    </xf>
    <xf numFmtId="41" fontId="9" fillId="3" borderId="0" xfId="47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shrinkToFit="1"/>
    </xf>
    <xf numFmtId="41" fontId="9" fillId="3" borderId="0" xfId="1" applyNumberFormat="1" applyFont="1" applyFill="1" applyBorder="1" applyAlignment="1" applyProtection="1">
      <alignment horizontal="center" vertical="center" wrapText="1"/>
    </xf>
    <xf numFmtId="41" fontId="9" fillId="3" borderId="0" xfId="47" applyFont="1" applyFill="1" applyBorder="1" applyAlignment="1">
      <alignment horizontal="left" vertical="center" wrapText="1"/>
    </xf>
    <xf numFmtId="41" fontId="9" fillId="3" borderId="0" xfId="47" applyFont="1" applyFill="1" applyBorder="1" applyAlignment="1">
      <alignment horizontal="right" vertical="center" wrapText="1"/>
    </xf>
    <xf numFmtId="41" fontId="9" fillId="0" borderId="0" xfId="47" applyFont="1" applyFill="1" applyBorder="1" applyAlignment="1">
      <alignment horizontal="right" vertical="center"/>
    </xf>
    <xf numFmtId="41" fontId="9" fillId="3" borderId="0" xfId="0" applyNumberFormat="1" applyFont="1" applyFill="1" applyBorder="1" applyAlignment="1">
      <alignment horizontal="right" vertical="center"/>
    </xf>
    <xf numFmtId="41" fontId="27" fillId="3" borderId="0" xfId="1" applyNumberFormat="1" applyFont="1" applyFill="1" applyAlignment="1">
      <alignment vertical="center"/>
    </xf>
    <xf numFmtId="0" fontId="32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41" fontId="24" fillId="3" borderId="0" xfId="1" applyNumberFormat="1" applyFont="1" applyFill="1" applyBorder="1" applyAlignment="1">
      <alignment horizontal="left" vertical="center"/>
    </xf>
    <xf numFmtId="179" fontId="9" fillId="3" borderId="0" xfId="1" applyNumberFormat="1" applyFont="1" applyFill="1" applyBorder="1" applyAlignment="1">
      <alignment vertical="center"/>
    </xf>
    <xf numFmtId="0" fontId="9" fillId="3" borderId="19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41" fontId="9" fillId="3" borderId="0" xfId="6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41" fontId="9" fillId="3" borderId="3" xfId="47" applyFont="1" applyFill="1" applyBorder="1" applyAlignment="1">
      <alignment horizontal="center" vertical="center"/>
    </xf>
    <xf numFmtId="41" fontId="9" fillId="3" borderId="1" xfId="47" applyFont="1" applyFill="1" applyBorder="1" applyAlignment="1">
      <alignment horizontal="center" vertical="center"/>
    </xf>
    <xf numFmtId="41" fontId="9" fillId="3" borderId="9" xfId="47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25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179" fontId="9" fillId="3" borderId="0" xfId="1" applyNumberFormat="1" applyFont="1" applyFill="1" applyAlignment="1">
      <alignment vertical="center"/>
    </xf>
    <xf numFmtId="41" fontId="9" fillId="3" borderId="0" xfId="1" applyNumberFormat="1" applyFont="1" applyFill="1" applyAlignment="1">
      <alignment vertical="center"/>
    </xf>
    <xf numFmtId="0" fontId="9" fillId="3" borderId="21" xfId="1" applyFont="1" applyFill="1" applyBorder="1" applyAlignment="1">
      <alignment horizontal="center" vertical="center" wrapText="1"/>
    </xf>
    <xf numFmtId="41" fontId="9" fillId="3" borderId="2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left" vertical="center"/>
    </xf>
    <xf numFmtId="41" fontId="9" fillId="3" borderId="1" xfId="47" applyFont="1" applyFill="1" applyBorder="1" applyAlignment="1">
      <alignment horizontal="center" vertical="center"/>
    </xf>
    <xf numFmtId="41" fontId="9" fillId="3" borderId="3" xfId="47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horizontal="center" vertical="center"/>
    </xf>
    <xf numFmtId="41" fontId="9" fillId="3" borderId="3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 applyAlignment="1">
      <alignment horizontal="center" vertical="center" wrapText="1"/>
    </xf>
    <xf numFmtId="41" fontId="9" fillId="3" borderId="2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41" fontId="9" fillId="3" borderId="13" xfId="1" applyNumberFormat="1" applyFont="1" applyFill="1" applyBorder="1" applyAlignment="1">
      <alignment horizontal="center" vertical="center"/>
    </xf>
    <xf numFmtId="41" fontId="9" fillId="3" borderId="21" xfId="1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41" fontId="9" fillId="3" borderId="2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41" fontId="13" fillId="3" borderId="2" xfId="47" applyFont="1" applyFill="1" applyBorder="1" applyAlignment="1">
      <alignment horizontal="center" vertical="center" wrapText="1"/>
    </xf>
    <xf numFmtId="41" fontId="9" fillId="3" borderId="21" xfId="1" applyNumberFormat="1" applyFont="1" applyFill="1" applyBorder="1" applyAlignment="1">
      <alignment horizontal="center" vertical="center" wrapText="1"/>
    </xf>
    <xf numFmtId="41" fontId="9" fillId="3" borderId="13" xfId="1" applyNumberFormat="1" applyFont="1" applyFill="1" applyBorder="1" applyAlignment="1">
      <alignment horizontal="center" vertical="center" wrapText="1"/>
    </xf>
    <xf numFmtId="41" fontId="9" fillId="3" borderId="0" xfId="47" applyFont="1" applyFill="1" applyAlignment="1">
      <alignment vertical="center"/>
    </xf>
    <xf numFmtId="41" fontId="9" fillId="3" borderId="64" xfId="1" applyNumberFormat="1" applyFont="1" applyFill="1" applyBorder="1" applyAlignment="1">
      <alignment horizontal="center" vertical="center"/>
    </xf>
    <xf numFmtId="41" fontId="9" fillId="3" borderId="65" xfId="1" applyNumberFormat="1" applyFont="1" applyFill="1" applyBorder="1" applyAlignment="1">
      <alignment horizontal="center" vertical="center" wrapText="1"/>
    </xf>
    <xf numFmtId="41" fontId="9" fillId="3" borderId="66" xfId="1" applyNumberFormat="1" applyFont="1" applyFill="1" applyBorder="1" applyAlignment="1">
      <alignment horizontal="center" vertical="center" wrapText="1"/>
    </xf>
    <xf numFmtId="41" fontId="9" fillId="3" borderId="66" xfId="1" applyNumberFormat="1" applyFont="1" applyFill="1" applyBorder="1" applyAlignment="1">
      <alignment horizontal="right" vertical="center"/>
    </xf>
    <xf numFmtId="41" fontId="9" fillId="3" borderId="67" xfId="1" applyNumberFormat="1" applyFont="1" applyFill="1" applyBorder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69" xfId="1" applyFont="1" applyFill="1" applyBorder="1" applyAlignment="1">
      <alignment horizontal="center" vertical="center" wrapText="1"/>
    </xf>
    <xf numFmtId="0" fontId="9" fillId="3" borderId="64" xfId="1" applyFont="1" applyFill="1" applyBorder="1" applyAlignment="1">
      <alignment horizontal="center" vertical="center" wrapText="1"/>
    </xf>
    <xf numFmtId="41" fontId="9" fillId="3" borderId="64" xfId="47" applyFont="1" applyFill="1" applyBorder="1" applyAlignment="1">
      <alignment horizontal="center" vertical="center"/>
    </xf>
    <xf numFmtId="41" fontId="9" fillId="3" borderId="69" xfId="1" applyNumberFormat="1" applyFont="1" applyFill="1" applyBorder="1" applyAlignment="1">
      <alignment horizontal="center" vertical="center"/>
    </xf>
    <xf numFmtId="41" fontId="13" fillId="3" borderId="69" xfId="1" applyNumberFormat="1" applyFont="1" applyFill="1" applyBorder="1" applyAlignment="1">
      <alignment horizontal="center" vertical="center"/>
    </xf>
    <xf numFmtId="41" fontId="13" fillId="3" borderId="69" xfId="1" applyNumberFormat="1" applyFont="1" applyFill="1" applyBorder="1" applyAlignment="1">
      <alignment horizontal="center" vertical="center" wrapText="1"/>
    </xf>
    <xf numFmtId="41" fontId="9" fillId="3" borderId="65" xfId="0" applyNumberFormat="1" applyFont="1" applyFill="1" applyBorder="1" applyAlignment="1">
      <alignment horizontal="right" vertical="center"/>
    </xf>
    <xf numFmtId="41" fontId="9" fillId="3" borderId="66" xfId="0" applyNumberFormat="1" applyFont="1" applyFill="1" applyBorder="1" applyAlignment="1">
      <alignment horizontal="right" vertical="center"/>
    </xf>
    <xf numFmtId="41" fontId="9" fillId="3" borderId="67" xfId="0" applyNumberFormat="1" applyFont="1" applyFill="1" applyBorder="1" applyAlignment="1">
      <alignment vertical="center"/>
    </xf>
    <xf numFmtId="0" fontId="9" fillId="3" borderId="69" xfId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41" fontId="13" fillId="3" borderId="54" xfId="1" applyNumberFormat="1" applyFont="1" applyFill="1" applyBorder="1" applyAlignment="1">
      <alignment horizontal="right" vertical="center"/>
    </xf>
    <xf numFmtId="41" fontId="13" fillId="3" borderId="61" xfId="1" applyNumberFormat="1" applyFont="1" applyFill="1" applyBorder="1" applyAlignment="1">
      <alignment horizontal="right" vertical="center"/>
    </xf>
    <xf numFmtId="0" fontId="9" fillId="3" borderId="58" xfId="1" applyFont="1" applyFill="1" applyBorder="1" applyAlignment="1">
      <alignment horizontal="center" vertical="center" wrapText="1"/>
    </xf>
    <xf numFmtId="0" fontId="9" fillId="3" borderId="64" xfId="1" applyFont="1" applyFill="1" applyBorder="1" applyAlignment="1">
      <alignment horizontal="center" vertical="center"/>
    </xf>
    <xf numFmtId="41" fontId="9" fillId="0" borderId="65" xfId="2" applyNumberFormat="1" applyFont="1" applyFill="1" applyBorder="1" applyAlignment="1">
      <alignment horizontal="right" vertical="center"/>
    </xf>
    <xf numFmtId="41" fontId="9" fillId="0" borderId="66" xfId="2" applyNumberFormat="1" applyFont="1" applyFill="1" applyBorder="1" applyAlignment="1">
      <alignment horizontal="right" vertical="center"/>
    </xf>
    <xf numFmtId="41" fontId="9" fillId="0" borderId="67" xfId="2" applyNumberFormat="1" applyFont="1" applyFill="1" applyBorder="1" applyAlignment="1">
      <alignment horizontal="right" vertical="center"/>
    </xf>
    <xf numFmtId="41" fontId="13" fillId="3" borderId="60" xfId="1" applyNumberFormat="1" applyFont="1" applyFill="1" applyBorder="1" applyAlignment="1">
      <alignment horizontal="right" vertical="center"/>
    </xf>
    <xf numFmtId="41" fontId="9" fillId="3" borderId="67" xfId="1" applyNumberFormat="1" applyFont="1" applyFill="1" applyBorder="1" applyAlignment="1">
      <alignment horizontal="right" vertical="center"/>
    </xf>
    <xf numFmtId="0" fontId="9" fillId="3" borderId="21" xfId="1" applyFont="1" applyFill="1" applyBorder="1" applyAlignment="1">
      <alignment vertical="center" wrapText="1"/>
    </xf>
    <xf numFmtId="41" fontId="2" fillId="3" borderId="65" xfId="2" applyNumberFormat="1" applyFont="1" applyFill="1" applyBorder="1" applyAlignment="1">
      <alignment horizontal="right" vertical="center"/>
    </xf>
    <xf numFmtId="41" fontId="2" fillId="3" borderId="66" xfId="2" applyNumberFormat="1" applyFont="1" applyFill="1" applyBorder="1" applyAlignment="1">
      <alignment horizontal="right" vertical="center"/>
    </xf>
    <xf numFmtId="0" fontId="9" fillId="3" borderId="13" xfId="1" applyFont="1" applyFill="1" applyBorder="1" applyAlignment="1">
      <alignment vertical="center"/>
    </xf>
    <xf numFmtId="41" fontId="9" fillId="3" borderId="2" xfId="1" applyNumberFormat="1" applyFont="1" applyFill="1" applyBorder="1" applyAlignment="1">
      <alignment horizontal="left" vertical="center"/>
    </xf>
    <xf numFmtId="41" fontId="9" fillId="3" borderId="64" xfId="47" applyFont="1" applyFill="1" applyBorder="1" applyAlignment="1">
      <alignment horizontal="left" vertical="center" wrapText="1"/>
    </xf>
    <xf numFmtId="41" fontId="28" fillId="3" borderId="2" xfId="47" applyFont="1" applyFill="1" applyBorder="1" applyAlignment="1">
      <alignment horizontal="center" vertical="center"/>
    </xf>
    <xf numFmtId="41" fontId="28" fillId="3" borderId="1" xfId="47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/>
    </xf>
    <xf numFmtId="0" fontId="27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0" xfId="1" applyFont="1" applyFill="1" applyBorder="1" applyAlignment="1">
      <alignment horizontal="left" vertical="center"/>
    </xf>
    <xf numFmtId="0" fontId="27" fillId="3" borderId="0" xfId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vertical="center"/>
    </xf>
    <xf numFmtId="41" fontId="9" fillId="0" borderId="0" xfId="1" applyNumberFormat="1" applyFont="1" applyBorder="1" applyAlignment="1">
      <alignment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9" fillId="3" borderId="39" xfId="1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9" fillId="3" borderId="73" xfId="1" applyFont="1" applyFill="1" applyBorder="1" applyAlignment="1">
      <alignment horizontal="center" vertical="center"/>
    </xf>
    <xf numFmtId="0" fontId="9" fillId="3" borderId="74" xfId="1" applyFont="1" applyFill="1" applyBorder="1" applyAlignment="1">
      <alignment horizontal="center" vertical="center"/>
    </xf>
    <xf numFmtId="0" fontId="9" fillId="3" borderId="75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28" fillId="3" borderId="46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vertical="center" wrapText="1"/>
    </xf>
    <xf numFmtId="0" fontId="13" fillId="3" borderId="21" xfId="1" applyFont="1" applyFill="1" applyBorder="1" applyAlignment="1">
      <alignment vertical="center" wrapText="1"/>
    </xf>
    <xf numFmtId="0" fontId="28" fillId="3" borderId="68" xfId="1" applyFont="1" applyFill="1" applyBorder="1" applyAlignment="1">
      <alignment horizontal="center" vertical="center"/>
    </xf>
    <xf numFmtId="0" fontId="28" fillId="3" borderId="46" xfId="1" applyFont="1" applyFill="1" applyBorder="1" applyAlignment="1">
      <alignment horizontal="center" vertical="center"/>
    </xf>
    <xf numFmtId="0" fontId="28" fillId="3" borderId="64" xfId="1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vertical="center"/>
    </xf>
    <xf numFmtId="41" fontId="9" fillId="0" borderId="43" xfId="0" applyNumberFormat="1" applyFont="1" applyFill="1" applyBorder="1" applyAlignment="1">
      <alignment horizontal="right" vertical="center"/>
    </xf>
    <xf numFmtId="41" fontId="9" fillId="3" borderId="50" xfId="1" applyNumberFormat="1" applyFont="1" applyFill="1" applyBorder="1" applyAlignment="1">
      <alignment vertical="center" wrapText="1"/>
    </xf>
    <xf numFmtId="41" fontId="9" fillId="3" borderId="66" xfId="1" applyNumberFormat="1" applyFont="1" applyFill="1" applyBorder="1" applyAlignment="1">
      <alignment vertical="center" wrapText="1"/>
    </xf>
    <xf numFmtId="41" fontId="9" fillId="3" borderId="49" xfId="1" applyNumberFormat="1" applyFont="1" applyFill="1" applyBorder="1" applyAlignment="1">
      <alignment vertical="center" wrapText="1"/>
    </xf>
    <xf numFmtId="41" fontId="28" fillId="0" borderId="0" xfId="0" applyNumberFormat="1" applyFont="1" applyFill="1" applyAlignment="1">
      <alignment vertical="center"/>
    </xf>
    <xf numFmtId="41" fontId="9" fillId="0" borderId="44" xfId="0" applyNumberFormat="1" applyFont="1" applyFill="1" applyBorder="1" applyAlignment="1">
      <alignment vertical="center"/>
    </xf>
    <xf numFmtId="41" fontId="9" fillId="0" borderId="0" xfId="1" applyNumberFormat="1" applyFont="1" applyAlignment="1">
      <alignment vertical="center" wrapText="1"/>
    </xf>
    <xf numFmtId="41" fontId="9" fillId="0" borderId="52" xfId="0" applyNumberFormat="1" applyFont="1" applyFill="1" applyBorder="1" applyAlignment="1">
      <alignment vertical="center"/>
    </xf>
    <xf numFmtId="41" fontId="9" fillId="0" borderId="43" xfId="2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41" fontId="13" fillId="0" borderId="43" xfId="0" applyNumberFormat="1" applyFont="1" applyFill="1" applyBorder="1" applyAlignment="1">
      <alignment vertical="center"/>
    </xf>
    <xf numFmtId="41" fontId="13" fillId="0" borderId="43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Alignment="1">
      <alignment vertical="center"/>
    </xf>
    <xf numFmtId="41" fontId="13" fillId="0" borderId="43" xfId="47" applyFont="1" applyFill="1" applyBorder="1" applyAlignment="1">
      <alignment vertical="center"/>
    </xf>
    <xf numFmtId="41" fontId="9" fillId="0" borderId="52" xfId="6" applyNumberFormat="1" applyFont="1" applyFill="1" applyBorder="1" applyAlignment="1">
      <alignment horizontal="center" vertical="center"/>
    </xf>
    <xf numFmtId="41" fontId="9" fillId="0" borderId="43" xfId="1" applyNumberFormat="1" applyFont="1" applyFill="1" applyBorder="1" applyAlignment="1">
      <alignment vertical="center"/>
    </xf>
    <xf numFmtId="41" fontId="9" fillId="0" borderId="44" xfId="1" applyNumberFormat="1" applyFont="1" applyFill="1" applyBorder="1" applyAlignment="1">
      <alignment vertical="center"/>
    </xf>
    <xf numFmtId="41" fontId="30" fillId="0" borderId="43" xfId="0" applyNumberFormat="1" applyFont="1" applyFill="1" applyBorder="1" applyAlignment="1">
      <alignment vertical="center"/>
    </xf>
    <xf numFmtId="41" fontId="30" fillId="0" borderId="44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1" fontId="9" fillId="0" borderId="52" xfId="1" applyNumberFormat="1" applyFont="1" applyFill="1" applyBorder="1" applyAlignment="1">
      <alignment horizontal="left" vertical="center" wrapText="1"/>
    </xf>
    <xf numFmtId="41" fontId="9" fillId="0" borderId="43" xfId="1" applyNumberFormat="1" applyFont="1" applyFill="1" applyBorder="1" applyAlignment="1">
      <alignment horizontal="right" vertical="center"/>
    </xf>
    <xf numFmtId="3" fontId="26" fillId="3" borderId="0" xfId="2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41" fontId="9" fillId="3" borderId="0" xfId="1" applyNumberFormat="1" applyFont="1" applyFill="1" applyBorder="1" applyAlignment="1">
      <alignment vertical="center"/>
    </xf>
    <xf numFmtId="41" fontId="26" fillId="0" borderId="24" xfId="47" applyFont="1" applyBorder="1" applyAlignment="1">
      <alignment horizontal="center" vertical="center"/>
    </xf>
    <xf numFmtId="41" fontId="13" fillId="3" borderId="58" xfId="1" applyNumberFormat="1" applyFont="1" applyFill="1" applyBorder="1" applyAlignment="1">
      <alignment horizontal="center" vertical="center"/>
    </xf>
    <xf numFmtId="41" fontId="24" fillId="3" borderId="0" xfId="1" applyNumberFormat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right" vertical="center"/>
    </xf>
    <xf numFmtId="41" fontId="9" fillId="3" borderId="0" xfId="1" applyNumberFormat="1" applyFont="1" applyFill="1" applyAlignment="1">
      <alignment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41" fontId="9" fillId="3" borderId="0" xfId="47" applyFont="1" applyFill="1" applyAlignment="1">
      <alignment vertical="center"/>
    </xf>
    <xf numFmtId="41" fontId="9" fillId="3" borderId="76" xfId="1" applyNumberFormat="1" applyFont="1" applyFill="1" applyBorder="1" applyAlignment="1">
      <alignment vertical="center" wrapText="1"/>
    </xf>
    <xf numFmtId="41" fontId="9" fillId="3" borderId="77" xfId="1" applyNumberFormat="1" applyFont="1" applyFill="1" applyBorder="1" applyAlignment="1">
      <alignment vertical="center" wrapText="1"/>
    </xf>
    <xf numFmtId="41" fontId="26" fillId="3" borderId="0" xfId="1" applyNumberFormat="1" applyFont="1" applyFill="1" applyAlignment="1">
      <alignment vertical="center"/>
    </xf>
    <xf numFmtId="41" fontId="9" fillId="0" borderId="43" xfId="47" applyFont="1" applyFill="1" applyBorder="1" applyAlignment="1">
      <alignment horizontal="center" vertical="center"/>
    </xf>
    <xf numFmtId="41" fontId="9" fillId="3" borderId="0" xfId="47" applyFont="1" applyFill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0" fontId="27" fillId="3" borderId="0" xfId="1" applyFont="1" applyFill="1" applyAlignment="1">
      <alignment horizontal="left" vertical="center" inden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9" fillId="3" borderId="69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 wrapText="1"/>
    </xf>
    <xf numFmtId="0" fontId="27" fillId="3" borderId="0" xfId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0" borderId="44" xfId="0" applyNumberFormat="1" applyFont="1" applyFill="1" applyBorder="1" applyAlignment="1">
      <alignment horizontal="right" vertical="center"/>
    </xf>
    <xf numFmtId="3" fontId="37" fillId="0" borderId="0" xfId="1" applyNumberFormat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left" vertical="center"/>
    </xf>
    <xf numFmtId="0" fontId="9" fillId="3" borderId="0" xfId="1" applyFont="1" applyFill="1" applyAlignment="1">
      <alignment vertical="center"/>
    </xf>
    <xf numFmtId="41" fontId="9" fillId="0" borderId="48" xfId="6" applyNumberFormat="1" applyFont="1" applyFill="1" applyBorder="1" applyAlignment="1">
      <alignment horizontal="center" vertical="center"/>
    </xf>
    <xf numFmtId="41" fontId="9" fillId="0" borderId="50" xfId="6" applyNumberFormat="1" applyFont="1" applyFill="1" applyBorder="1" applyAlignment="1">
      <alignment horizontal="center" vertical="center"/>
    </xf>
    <xf numFmtId="41" fontId="9" fillId="0" borderId="43" xfId="6" applyNumberFormat="1" applyFont="1" applyFill="1" applyBorder="1" applyAlignment="1">
      <alignment horizontal="center" vertical="center"/>
    </xf>
    <xf numFmtId="41" fontId="9" fillId="3" borderId="52" xfId="1" applyNumberFormat="1" applyFont="1" applyFill="1" applyBorder="1" applyAlignment="1">
      <alignment horizontal="right" vertical="center"/>
    </xf>
    <xf numFmtId="41" fontId="9" fillId="0" borderId="43" xfId="47" applyFont="1" applyFill="1" applyBorder="1" applyAlignment="1">
      <alignment vertical="center"/>
    </xf>
    <xf numFmtId="41" fontId="2" fillId="0" borderId="50" xfId="2" applyNumberFormat="1" applyFont="1" applyFill="1" applyBorder="1" applyAlignment="1">
      <alignment horizontal="right" vertical="center"/>
    </xf>
    <xf numFmtId="41" fontId="26" fillId="3" borderId="0" xfId="1" applyNumberFormat="1" applyFont="1" applyFill="1"/>
    <xf numFmtId="41" fontId="9" fillId="0" borderId="43" xfId="2" applyNumberFormat="1" applyFont="1" applyFill="1" applyBorder="1" applyAlignment="1">
      <alignment vertical="center"/>
    </xf>
    <xf numFmtId="41" fontId="9" fillId="3" borderId="0" xfId="1" applyNumberFormat="1" applyFont="1" applyFill="1" applyAlignment="1">
      <alignment vertical="center"/>
    </xf>
    <xf numFmtId="0" fontId="9" fillId="3" borderId="0" xfId="1" applyFont="1" applyFill="1" applyAlignment="1">
      <alignment horizontal="left" vertical="center"/>
    </xf>
    <xf numFmtId="179" fontId="9" fillId="3" borderId="0" xfId="1" applyNumberFormat="1" applyFont="1" applyFill="1" applyAlignment="1">
      <alignment vertical="center"/>
    </xf>
    <xf numFmtId="41" fontId="9" fillId="0" borderId="52" xfId="0" applyNumberFormat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horizontal="center" vertical="center"/>
    </xf>
    <xf numFmtId="41" fontId="9" fillId="0" borderId="43" xfId="47" applyNumberFormat="1" applyFont="1" applyFill="1" applyBorder="1" applyAlignment="1">
      <alignment horizontal="center" vertical="center"/>
    </xf>
    <xf numFmtId="41" fontId="9" fillId="0" borderId="43" xfId="47" applyNumberFormat="1" applyFont="1" applyFill="1" applyBorder="1" applyAlignment="1">
      <alignment horizontal="right" vertical="center"/>
    </xf>
    <xf numFmtId="41" fontId="9" fillId="3" borderId="0" xfId="1" applyNumberFormat="1" applyFont="1" applyFill="1" applyAlignment="1">
      <alignment vertical="center"/>
    </xf>
    <xf numFmtId="0" fontId="9" fillId="3" borderId="21" xfId="1" applyFont="1" applyFill="1" applyBorder="1" applyAlignment="1">
      <alignment horizontal="center" vertical="center" wrapText="1"/>
    </xf>
    <xf numFmtId="41" fontId="9" fillId="0" borderId="0" xfId="1" applyNumberFormat="1" applyFont="1" applyFill="1" applyAlignment="1">
      <alignment vertical="center"/>
    </xf>
    <xf numFmtId="0" fontId="9" fillId="3" borderId="0" xfId="1" applyFont="1" applyFill="1" applyAlignment="1">
      <alignment vertical="center"/>
    </xf>
    <xf numFmtId="3" fontId="9" fillId="0" borderId="44" xfId="2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41" fontId="9" fillId="0" borderId="51" xfId="6" applyNumberFormat="1" applyFont="1" applyFill="1" applyBorder="1" applyAlignment="1">
      <alignment horizontal="center" vertical="center"/>
    </xf>
    <xf numFmtId="41" fontId="9" fillId="0" borderId="44" xfId="6" applyNumberFormat="1" applyFont="1" applyFill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 wrapText="1"/>
    </xf>
    <xf numFmtId="41" fontId="30" fillId="0" borderId="43" xfId="6" applyNumberFormat="1" applyFont="1" applyFill="1" applyBorder="1" applyAlignment="1">
      <alignment horizontal="center" vertical="center"/>
    </xf>
    <xf numFmtId="41" fontId="9" fillId="0" borderId="43" xfId="34" applyNumberFormat="1" applyFont="1" applyFill="1" applyBorder="1" applyAlignment="1">
      <alignment vertical="center"/>
    </xf>
    <xf numFmtId="41" fontId="9" fillId="0" borderId="44" xfId="34" applyNumberFormat="1" applyFont="1" applyFill="1" applyBorder="1" applyAlignment="1">
      <alignment vertical="center"/>
    </xf>
    <xf numFmtId="41" fontId="13" fillId="0" borderId="43" xfId="49" applyNumberFormat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41" fontId="26" fillId="0" borderId="0" xfId="1" applyNumberFormat="1" applyFont="1" applyFill="1" applyBorder="1" applyAlignment="1">
      <alignment horizontal="center" vertical="center" wrapText="1"/>
    </xf>
    <xf numFmtId="41" fontId="26" fillId="0" borderId="0" xfId="1" applyNumberFormat="1" applyFont="1" applyFill="1" applyBorder="1" applyAlignment="1">
      <alignment vertical="center"/>
    </xf>
    <xf numFmtId="41" fontId="26" fillId="0" borderId="0" xfId="33" applyNumberFormat="1" applyFont="1" applyFill="1" applyBorder="1" applyAlignment="1">
      <alignment horizontal="right" vertical="center"/>
    </xf>
    <xf numFmtId="41" fontId="26" fillId="0" borderId="0" xfId="1" applyNumberFormat="1" applyFont="1" applyFill="1" applyBorder="1" applyAlignment="1">
      <alignment horizontal="right" vertical="center"/>
    </xf>
    <xf numFmtId="41" fontId="9" fillId="3" borderId="2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0" fontId="27" fillId="0" borderId="0" xfId="1" applyFont="1" applyAlignment="1">
      <alignment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0" fontId="13" fillId="3" borderId="40" xfId="1" applyFont="1" applyFill="1" applyBorder="1" applyAlignment="1">
      <alignment horizontal="center" vertical="center" wrapText="1"/>
    </xf>
    <xf numFmtId="41" fontId="9" fillId="4" borderId="47" xfId="1" applyNumberFormat="1" applyFont="1" applyFill="1" applyBorder="1" applyAlignment="1">
      <alignment horizontal="center" vertical="center"/>
    </xf>
    <xf numFmtId="41" fontId="9" fillId="4" borderId="45" xfId="1" applyNumberFormat="1" applyFont="1" applyFill="1" applyBorder="1" applyAlignment="1">
      <alignment horizontal="center" vertical="center" justifyLastLine="1"/>
    </xf>
    <xf numFmtId="0" fontId="9" fillId="4" borderId="46" xfId="1" applyFont="1" applyFill="1" applyBorder="1" applyAlignment="1">
      <alignment horizontal="center" vertical="center" justifyLastLine="1"/>
    </xf>
    <xf numFmtId="41" fontId="9" fillId="4" borderId="46" xfId="1" applyNumberFormat="1" applyFont="1" applyFill="1" applyBorder="1" applyAlignment="1">
      <alignment horizontal="center" vertical="center" justifyLastLine="1"/>
    </xf>
    <xf numFmtId="0" fontId="9" fillId="4" borderId="46" xfId="1" applyFont="1" applyFill="1" applyBorder="1" applyAlignment="1">
      <alignment horizontal="center" vertical="center" wrapText="1" justifyLastLine="1"/>
    </xf>
    <xf numFmtId="41" fontId="9" fillId="4" borderId="47" xfId="1" applyNumberFormat="1" applyFont="1" applyFill="1" applyBorder="1" applyAlignment="1">
      <alignment horizontal="center" vertical="center" justifyLastLine="1"/>
    </xf>
    <xf numFmtId="0" fontId="9" fillId="4" borderId="47" xfId="1" applyFont="1" applyFill="1" applyBorder="1" applyAlignment="1">
      <alignment horizontal="center" vertical="center" wrapText="1"/>
    </xf>
    <xf numFmtId="0" fontId="9" fillId="4" borderId="45" xfId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center" vertical="center"/>
    </xf>
    <xf numFmtId="0" fontId="9" fillId="4" borderId="47" xfId="1" applyFont="1" applyFill="1" applyBorder="1" applyAlignment="1">
      <alignment horizontal="center" vertical="center"/>
    </xf>
    <xf numFmtId="41" fontId="9" fillId="4" borderId="47" xfId="47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distributed" vertical="center" wrapText="1" indent="1"/>
    </xf>
    <xf numFmtId="0" fontId="9" fillId="4" borderId="46" xfId="1" applyFont="1" applyFill="1" applyBorder="1" applyAlignment="1">
      <alignment horizontal="distributed" vertical="center" wrapText="1" indent="1"/>
    </xf>
    <xf numFmtId="0" fontId="9" fillId="4" borderId="47" xfId="1" applyFont="1" applyFill="1" applyBorder="1" applyAlignment="1">
      <alignment horizontal="distributed" vertical="center" wrapText="1" indent="1"/>
    </xf>
    <xf numFmtId="0" fontId="9" fillId="4" borderId="47" xfId="0" applyFont="1" applyFill="1" applyBorder="1" applyAlignment="1">
      <alignment horizontal="center" vertical="center"/>
    </xf>
    <xf numFmtId="0" fontId="28" fillId="4" borderId="47" xfId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distributed" vertical="center" wrapText="1" justifyLastLine="1"/>
    </xf>
    <xf numFmtId="0" fontId="9" fillId="4" borderId="46" xfId="1" applyFont="1" applyFill="1" applyBorder="1" applyAlignment="1">
      <alignment horizontal="distributed" vertical="center" justifyLastLine="1"/>
    </xf>
    <xf numFmtId="0" fontId="9" fillId="4" borderId="46" xfId="1" applyFont="1" applyFill="1" applyBorder="1" applyAlignment="1">
      <alignment horizontal="distributed" vertical="center" wrapText="1" justifyLastLine="1"/>
    </xf>
    <xf numFmtId="0" fontId="9" fillId="4" borderId="47" xfId="1" applyFont="1" applyFill="1" applyBorder="1" applyAlignment="1">
      <alignment horizontal="distributed" vertical="center" wrapText="1" justifyLastLine="1"/>
    </xf>
    <xf numFmtId="0" fontId="28" fillId="4" borderId="56" xfId="1" applyFont="1" applyFill="1" applyBorder="1" applyAlignment="1">
      <alignment horizontal="center" vertical="center" wrapText="1"/>
    </xf>
    <xf numFmtId="0" fontId="13" fillId="4" borderId="45" xfId="1" applyFont="1" applyFill="1" applyBorder="1" applyAlignment="1">
      <alignment horizontal="distributed" vertical="center" wrapText="1" justifyLastLine="1"/>
    </xf>
    <xf numFmtId="0" fontId="13" fillId="4" borderId="46" xfId="1" applyFont="1" applyFill="1" applyBorder="1" applyAlignment="1">
      <alignment horizontal="distributed" vertical="center" justifyLastLine="1"/>
    </xf>
    <xf numFmtId="0" fontId="13" fillId="4" borderId="46" xfId="1" applyFont="1" applyFill="1" applyBorder="1" applyAlignment="1">
      <alignment horizontal="distributed" vertical="center" wrapText="1" justifyLastLine="1"/>
    </xf>
    <xf numFmtId="0" fontId="13" fillId="4" borderId="47" xfId="1" applyFont="1" applyFill="1" applyBorder="1" applyAlignment="1">
      <alignment horizontal="distributed" vertical="center" wrapText="1" justifyLastLine="1"/>
    </xf>
    <xf numFmtId="41" fontId="9" fillId="4" borderId="47" xfId="1" applyNumberFormat="1" applyFont="1" applyFill="1" applyBorder="1" applyAlignment="1">
      <alignment horizontal="center" vertical="center" wrapText="1"/>
    </xf>
    <xf numFmtId="41" fontId="9" fillId="4" borderId="45" xfId="6" applyNumberFormat="1" applyFont="1" applyFill="1" applyBorder="1" applyAlignment="1">
      <alignment horizontal="center" vertical="center" wrapText="1" shrinkToFit="1"/>
    </xf>
    <xf numFmtId="41" fontId="9" fillId="4" borderId="46" xfId="6" applyNumberFormat="1" applyFont="1" applyFill="1" applyBorder="1" applyAlignment="1">
      <alignment horizontal="center" vertical="center" wrapText="1" shrinkToFit="1"/>
    </xf>
    <xf numFmtId="41" fontId="9" fillId="4" borderId="47" xfId="6" applyNumberFormat="1" applyFont="1" applyFill="1" applyBorder="1" applyAlignment="1">
      <alignment horizontal="center" vertical="center" wrapText="1" shrinkToFit="1"/>
    </xf>
    <xf numFmtId="0" fontId="9" fillId="4" borderId="45" xfId="1" applyFont="1" applyFill="1" applyBorder="1" applyAlignment="1">
      <alignment horizontal="center" vertical="center" shrinkToFit="1"/>
    </xf>
    <xf numFmtId="0" fontId="9" fillId="4" borderId="46" xfId="1" applyFont="1" applyFill="1" applyBorder="1" applyAlignment="1">
      <alignment horizontal="center" vertical="center" shrinkToFit="1"/>
    </xf>
    <xf numFmtId="0" fontId="9" fillId="4" borderId="47" xfId="1" applyFont="1" applyFill="1" applyBorder="1" applyAlignment="1">
      <alignment horizontal="center" vertical="center" shrinkToFit="1"/>
    </xf>
    <xf numFmtId="0" fontId="9" fillId="4" borderId="45" xfId="1" applyFont="1" applyFill="1" applyBorder="1" applyAlignment="1">
      <alignment horizontal="center" vertical="center" justifyLastLine="1"/>
    </xf>
    <xf numFmtId="0" fontId="9" fillId="4" borderId="47" xfId="1" applyFont="1" applyFill="1" applyBorder="1" applyAlignment="1">
      <alignment horizontal="center" vertical="center" justifyLastLine="1"/>
    </xf>
    <xf numFmtId="41" fontId="9" fillId="4" borderId="47" xfId="1" applyNumberFormat="1" applyFont="1" applyFill="1" applyBorder="1" applyAlignment="1">
      <alignment horizontal="left" vertical="center" wrapText="1"/>
    </xf>
    <xf numFmtId="41" fontId="9" fillId="4" borderId="47" xfId="47" applyFont="1" applyFill="1" applyBorder="1" applyAlignment="1">
      <alignment horizontal="left" vertical="center" wrapText="1"/>
    </xf>
    <xf numFmtId="0" fontId="9" fillId="4" borderId="56" xfId="1" applyFont="1" applyFill="1" applyBorder="1" applyAlignment="1">
      <alignment horizontal="center" vertical="center" wrapText="1"/>
    </xf>
    <xf numFmtId="0" fontId="9" fillId="4" borderId="45" xfId="1" applyFont="1" applyFill="1" applyBorder="1" applyAlignment="1">
      <alignment horizontal="distributed" vertical="center" justifyLastLine="1"/>
    </xf>
    <xf numFmtId="0" fontId="9" fillId="4" borderId="47" xfId="1" applyFont="1" applyFill="1" applyBorder="1" applyAlignment="1">
      <alignment horizontal="distributed" vertical="center" justifyLastLine="1"/>
    </xf>
    <xf numFmtId="41" fontId="9" fillId="0" borderId="50" xfId="0" applyNumberFormat="1" applyFont="1" applyFill="1" applyBorder="1" applyAlignment="1">
      <alignment vertical="center" wrapText="1"/>
    </xf>
    <xf numFmtId="41" fontId="9" fillId="0" borderId="50" xfId="0" applyNumberFormat="1" applyFont="1" applyFill="1" applyBorder="1" applyAlignment="1">
      <alignment vertical="center"/>
    </xf>
    <xf numFmtId="41" fontId="9" fillId="0" borderId="80" xfId="1" applyNumberFormat="1" applyFont="1" applyBorder="1" applyAlignment="1">
      <alignment horizontal="center" vertical="center" wrapText="1"/>
    </xf>
    <xf numFmtId="41" fontId="9" fillId="0" borderId="80" xfId="6" applyNumberFormat="1" applyFont="1" applyFill="1" applyBorder="1" applyAlignment="1">
      <alignment horizontal="center" vertical="center" wrapText="1"/>
    </xf>
    <xf numFmtId="41" fontId="9" fillId="2" borderId="80" xfId="6" applyNumberFormat="1" applyFont="1" applyFill="1" applyBorder="1" applyAlignment="1">
      <alignment horizontal="center" vertical="center" wrapText="1"/>
    </xf>
    <xf numFmtId="41" fontId="9" fillId="0" borderId="80" xfId="6" applyNumberFormat="1" applyFont="1" applyBorder="1" applyAlignment="1">
      <alignment horizontal="center" vertical="center"/>
    </xf>
    <xf numFmtId="41" fontId="9" fillId="3" borderId="80" xfId="6" applyNumberFormat="1" applyFont="1" applyFill="1" applyBorder="1" applyAlignment="1">
      <alignment horizontal="center" vertical="center" wrapText="1"/>
    </xf>
    <xf numFmtId="41" fontId="9" fillId="0" borderId="80" xfId="6" applyNumberFormat="1" applyFont="1" applyBorder="1" applyAlignment="1">
      <alignment horizontal="center" vertical="center" wrapText="1"/>
    </xf>
    <xf numFmtId="41" fontId="9" fillId="0" borderId="50" xfId="6" applyNumberFormat="1" applyFont="1" applyBorder="1" applyAlignment="1">
      <alignment horizontal="center" vertical="center" wrapText="1"/>
    </xf>
    <xf numFmtId="41" fontId="9" fillId="0" borderId="84" xfId="6" applyNumberFormat="1" applyFont="1" applyFill="1" applyBorder="1" applyAlignment="1">
      <alignment horizontal="center" vertical="center"/>
    </xf>
    <xf numFmtId="41" fontId="9" fillId="0" borderId="85" xfId="1" applyNumberFormat="1" applyFont="1" applyFill="1" applyBorder="1" applyAlignment="1">
      <alignment vertical="center"/>
    </xf>
    <xf numFmtId="41" fontId="9" fillId="3" borderId="83" xfId="1" applyNumberFormat="1" applyFont="1" applyFill="1" applyBorder="1" applyAlignment="1">
      <alignment horizontal="center" vertical="center"/>
    </xf>
    <xf numFmtId="41" fontId="9" fillId="3" borderId="48" xfId="1" applyNumberFormat="1" applyFont="1" applyFill="1" applyBorder="1" applyAlignment="1">
      <alignment horizontal="center" vertical="center"/>
    </xf>
    <xf numFmtId="41" fontId="30" fillId="3" borderId="50" xfId="6" applyNumberFormat="1" applyFont="1" applyFill="1" applyBorder="1" applyAlignment="1">
      <alignment horizontal="center" vertical="center"/>
    </xf>
    <xf numFmtId="41" fontId="9" fillId="0" borderId="85" xfId="6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41" fontId="9" fillId="3" borderId="0" xfId="1" applyNumberFormat="1" applyFont="1" applyFill="1" applyBorder="1"/>
    <xf numFmtId="41" fontId="9" fillId="3" borderId="51" xfId="1" applyNumberFormat="1" applyFont="1" applyFill="1" applyBorder="1" applyAlignment="1">
      <alignment horizontal="center" vertical="center" wrapText="1"/>
    </xf>
    <xf numFmtId="41" fontId="9" fillId="3" borderId="57" xfId="1" applyNumberFormat="1" applyFont="1" applyFill="1" applyBorder="1" applyAlignment="1">
      <alignment horizontal="center" vertical="center" wrapText="1"/>
    </xf>
    <xf numFmtId="41" fontId="9" fillId="3" borderId="51" xfId="0" applyNumberFormat="1" applyFont="1" applyFill="1" applyBorder="1" applyAlignment="1">
      <alignment horizontal="center" vertical="center"/>
    </xf>
    <xf numFmtId="41" fontId="9" fillId="3" borderId="57" xfId="0" applyNumberFormat="1" applyFont="1" applyFill="1" applyBorder="1" applyAlignment="1">
      <alignment horizontal="center" vertical="center"/>
    </xf>
    <xf numFmtId="41" fontId="9" fillId="3" borderId="49" xfId="47" applyNumberFormat="1" applyFont="1" applyFill="1" applyBorder="1" applyAlignment="1">
      <alignment horizontal="center" vertical="center"/>
    </xf>
    <xf numFmtId="41" fontId="42" fillId="0" borderId="50" xfId="0" applyNumberFormat="1" applyFont="1" applyBorder="1" applyAlignment="1">
      <alignment horizontal="center" vertical="center"/>
    </xf>
    <xf numFmtId="41" fontId="42" fillId="0" borderId="50" xfId="0" applyNumberFormat="1" applyFont="1" applyBorder="1" applyAlignment="1">
      <alignment vertical="center"/>
    </xf>
    <xf numFmtId="41" fontId="9" fillId="3" borderId="50" xfId="47" applyNumberFormat="1" applyFont="1" applyFill="1" applyBorder="1" applyAlignment="1">
      <alignment horizontal="center" vertical="center"/>
    </xf>
    <xf numFmtId="41" fontId="9" fillId="0" borderId="46" xfId="47" applyFont="1" applyFill="1" applyBorder="1" applyAlignment="1">
      <alignment horizontal="left" vertical="center" wrapText="1"/>
    </xf>
    <xf numFmtId="41" fontId="9" fillId="4" borderId="14" xfId="47" applyFont="1" applyFill="1" applyBorder="1" applyAlignment="1">
      <alignment horizontal="left" vertical="center" wrapText="1"/>
    </xf>
    <xf numFmtId="41" fontId="9" fillId="0" borderId="46" xfId="1" applyNumberFormat="1" applyFont="1" applyFill="1" applyBorder="1" applyAlignment="1">
      <alignment horizontal="center" vertical="center"/>
    </xf>
    <xf numFmtId="41" fontId="30" fillId="3" borderId="50" xfId="1" applyNumberFormat="1" applyFont="1" applyFill="1" applyBorder="1" applyAlignment="1">
      <alignment vertical="center" wrapText="1"/>
    </xf>
    <xf numFmtId="41" fontId="9" fillId="0" borderId="49" xfId="0" applyNumberFormat="1" applyFont="1" applyFill="1" applyBorder="1" applyAlignment="1">
      <alignment vertical="center" wrapText="1"/>
    </xf>
    <xf numFmtId="41" fontId="9" fillId="0" borderId="51" xfId="0" applyNumberFormat="1" applyFont="1" applyFill="1" applyBorder="1" applyAlignment="1">
      <alignment vertical="center" wrapText="1"/>
    </xf>
    <xf numFmtId="0" fontId="9" fillId="0" borderId="46" xfId="1" applyFont="1" applyFill="1" applyBorder="1" applyAlignment="1">
      <alignment horizontal="center" vertical="center" wrapText="1"/>
    </xf>
    <xf numFmtId="41" fontId="9" fillId="0" borderId="50" xfId="0" applyNumberFormat="1" applyFont="1" applyFill="1" applyBorder="1" applyAlignment="1">
      <alignment horizontal="center" vertical="center" wrapText="1"/>
    </xf>
    <xf numFmtId="41" fontId="9" fillId="0" borderId="51" xfId="0" applyNumberFormat="1" applyFont="1" applyFill="1" applyBorder="1" applyAlignment="1">
      <alignment horizontal="center" vertical="center" wrapText="1"/>
    </xf>
    <xf numFmtId="41" fontId="9" fillId="0" borderId="50" xfId="0" applyNumberFormat="1" applyFont="1" applyFill="1" applyBorder="1" applyAlignment="1">
      <alignment horizontal="right" vertical="center"/>
    </xf>
    <xf numFmtId="41" fontId="9" fillId="0" borderId="81" xfId="0" applyNumberFormat="1" applyFont="1" applyFill="1" applyBorder="1" applyAlignment="1">
      <alignment horizontal="right" vertical="center"/>
    </xf>
    <xf numFmtId="41" fontId="9" fillId="3" borderId="86" xfId="0" applyNumberFormat="1" applyFont="1" applyFill="1" applyBorder="1" applyAlignment="1">
      <alignment horizontal="right" vertical="center"/>
    </xf>
    <xf numFmtId="41" fontId="9" fillId="3" borderId="72" xfId="0" applyNumberFormat="1" applyFont="1" applyFill="1" applyBorder="1" applyAlignment="1">
      <alignment horizontal="right" vertical="center"/>
    </xf>
    <xf numFmtId="41" fontId="9" fillId="3" borderId="87" xfId="0" applyNumberFormat="1" applyFont="1" applyFill="1" applyBorder="1" applyAlignment="1">
      <alignment vertical="center"/>
    </xf>
    <xf numFmtId="41" fontId="9" fillId="0" borderId="49" xfId="0" applyNumberFormat="1" applyFont="1" applyFill="1" applyBorder="1" applyAlignment="1">
      <alignment vertical="center"/>
    </xf>
    <xf numFmtId="41" fontId="9" fillId="0" borderId="49" xfId="2" applyNumberFormat="1" applyFont="1" applyFill="1" applyBorder="1" applyAlignment="1">
      <alignment horizontal="center" vertical="center"/>
    </xf>
    <xf numFmtId="41" fontId="9" fillId="0" borderId="50" xfId="2" applyNumberFormat="1" applyFont="1" applyFill="1" applyBorder="1" applyAlignment="1">
      <alignment vertical="center"/>
    </xf>
    <xf numFmtId="41" fontId="9" fillId="0" borderId="51" xfId="0" applyNumberFormat="1" applyFont="1" applyFill="1" applyBorder="1" applyAlignment="1">
      <alignment horizontal="right" vertical="center"/>
    </xf>
    <xf numFmtId="41" fontId="9" fillId="0" borderId="52" xfId="2" applyNumberFormat="1" applyFont="1" applyFill="1" applyBorder="1" applyAlignment="1">
      <alignment horizontal="center" vertical="center"/>
    </xf>
    <xf numFmtId="3" fontId="9" fillId="0" borderId="49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3" fontId="9" fillId="0" borderId="51" xfId="2" applyNumberFormat="1" applyFont="1" applyFill="1" applyBorder="1" applyAlignment="1">
      <alignment horizontal="center" vertical="center"/>
    </xf>
    <xf numFmtId="41" fontId="13" fillId="3" borderId="49" xfId="0" applyNumberFormat="1" applyFont="1" applyFill="1" applyBorder="1" applyAlignment="1">
      <alignment vertical="center"/>
    </xf>
    <xf numFmtId="41" fontId="13" fillId="3" borderId="50" xfId="0" applyNumberFormat="1" applyFont="1" applyFill="1" applyBorder="1" applyAlignment="1">
      <alignment vertical="center"/>
    </xf>
    <xf numFmtId="41" fontId="13" fillId="3" borderId="50" xfId="0" applyNumberFormat="1" applyFont="1" applyFill="1" applyBorder="1" applyAlignment="1">
      <alignment horizontal="right" vertical="center"/>
    </xf>
    <xf numFmtId="41" fontId="13" fillId="3" borderId="51" xfId="0" applyNumberFormat="1" applyFont="1" applyFill="1" applyBorder="1" applyAlignment="1">
      <alignment horizontal="right" vertical="center"/>
    </xf>
    <xf numFmtId="41" fontId="13" fillId="0" borderId="49" xfId="0" applyNumberFormat="1" applyFont="1" applyFill="1" applyBorder="1" applyAlignment="1">
      <alignment vertical="center"/>
    </xf>
    <xf numFmtId="41" fontId="13" fillId="0" borderId="50" xfId="0" applyNumberFormat="1" applyFont="1" applyFill="1" applyBorder="1" applyAlignment="1">
      <alignment vertical="center"/>
    </xf>
    <xf numFmtId="41" fontId="13" fillId="0" borderId="50" xfId="0" applyNumberFormat="1" applyFont="1" applyFill="1" applyBorder="1" applyAlignment="1">
      <alignment horizontal="right" vertical="center"/>
    </xf>
    <xf numFmtId="41" fontId="13" fillId="0" borderId="51" xfId="0" applyNumberFormat="1" applyFont="1" applyFill="1" applyBorder="1" applyAlignment="1">
      <alignment horizontal="right" vertical="center"/>
    </xf>
    <xf numFmtId="41" fontId="9" fillId="0" borderId="81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41" fontId="9" fillId="0" borderId="51" xfId="47" applyNumberFormat="1" applyFont="1" applyFill="1" applyBorder="1" applyAlignment="1">
      <alignment vertical="center"/>
    </xf>
    <xf numFmtId="41" fontId="13" fillId="3" borderId="49" xfId="47" applyFont="1" applyFill="1" applyBorder="1" applyAlignment="1">
      <alignment horizontal="center" vertical="center"/>
    </xf>
    <xf numFmtId="41" fontId="13" fillId="3" borderId="50" xfId="47" applyFont="1" applyFill="1" applyBorder="1" applyAlignment="1">
      <alignment vertical="center"/>
    </xf>
    <xf numFmtId="41" fontId="13" fillId="3" borderId="50" xfId="47" applyFont="1" applyFill="1" applyBorder="1" applyAlignment="1">
      <alignment horizontal="center" vertical="center"/>
    </xf>
    <xf numFmtId="41" fontId="13" fillId="3" borderId="51" xfId="47" applyFont="1" applyFill="1" applyBorder="1" applyAlignment="1">
      <alignment horizontal="center" vertical="center"/>
    </xf>
    <xf numFmtId="41" fontId="13" fillId="0" borderId="50" xfId="49" applyNumberFormat="1" applyFont="1" applyFill="1" applyBorder="1">
      <alignment vertical="center"/>
    </xf>
    <xf numFmtId="41" fontId="13" fillId="0" borderId="51" xfId="0" applyNumberFormat="1" applyFont="1" applyFill="1" applyBorder="1" applyAlignment="1">
      <alignment vertical="center"/>
    </xf>
    <xf numFmtId="41" fontId="13" fillId="0" borderId="52" xfId="47" applyFont="1" applyFill="1" applyBorder="1" applyAlignment="1">
      <alignment horizontal="center" vertical="center"/>
    </xf>
    <xf numFmtId="41" fontId="30" fillId="0" borderId="49" xfId="0" applyNumberFormat="1" applyFont="1" applyFill="1" applyBorder="1" applyAlignment="1">
      <alignment vertical="center"/>
    </xf>
    <xf numFmtId="41" fontId="30" fillId="0" borderId="50" xfId="0" applyNumberFormat="1" applyFont="1" applyFill="1" applyBorder="1" applyAlignment="1">
      <alignment vertical="center"/>
    </xf>
    <xf numFmtId="41" fontId="30" fillId="0" borderId="51" xfId="0" applyNumberFormat="1" applyFont="1" applyFill="1" applyBorder="1" applyAlignment="1">
      <alignment vertical="center"/>
    </xf>
    <xf numFmtId="41" fontId="30" fillId="0" borderId="52" xfId="0" applyNumberFormat="1" applyFont="1" applyFill="1" applyBorder="1" applyAlignment="1">
      <alignment vertical="center"/>
    </xf>
    <xf numFmtId="0" fontId="9" fillId="0" borderId="46" xfId="1" applyFont="1" applyFill="1" applyBorder="1" applyAlignment="1">
      <alignment horizontal="center" vertical="center"/>
    </xf>
    <xf numFmtId="0" fontId="28" fillId="0" borderId="46" xfId="1" applyFont="1" applyFill="1" applyBorder="1" applyAlignment="1">
      <alignment horizontal="center" vertical="center"/>
    </xf>
    <xf numFmtId="0" fontId="9" fillId="3" borderId="50" xfId="1" applyFont="1" applyFill="1" applyBorder="1" applyAlignment="1">
      <alignment horizontal="center" vertical="center"/>
    </xf>
    <xf numFmtId="0" fontId="28" fillId="0" borderId="55" xfId="1" applyFont="1" applyFill="1" applyBorder="1" applyAlignment="1">
      <alignment horizontal="center" vertical="center" wrapText="1"/>
    </xf>
    <xf numFmtId="41" fontId="2" fillId="0" borderId="43" xfId="2" applyNumberFormat="1" applyFont="1" applyFill="1" applyBorder="1" applyAlignment="1">
      <alignment horizontal="right" vertical="center"/>
    </xf>
    <xf numFmtId="41" fontId="9" fillId="0" borderId="46" xfId="1" applyNumberFormat="1" applyFont="1" applyFill="1" applyBorder="1" applyAlignment="1">
      <alignment horizontal="center" vertical="center" wrapText="1"/>
    </xf>
    <xf numFmtId="41" fontId="9" fillId="0" borderId="49" xfId="1" applyNumberFormat="1" applyFont="1" applyFill="1" applyBorder="1" applyAlignment="1">
      <alignment vertical="center"/>
    </xf>
    <xf numFmtId="41" fontId="9" fillId="0" borderId="50" xfId="33" applyNumberFormat="1" applyFont="1" applyFill="1" applyBorder="1" applyAlignment="1">
      <alignment horizontal="right" vertical="center"/>
    </xf>
    <xf numFmtId="41" fontId="9" fillId="0" borderId="50" xfId="1" applyNumberFormat="1" applyFont="1" applyFill="1" applyBorder="1" applyAlignment="1">
      <alignment horizontal="right" vertical="center"/>
    </xf>
    <xf numFmtId="41" fontId="30" fillId="3" borderId="51" xfId="6" applyNumberFormat="1" applyFont="1" applyFill="1" applyBorder="1" applyAlignment="1">
      <alignment horizontal="center" vertical="center"/>
    </xf>
    <xf numFmtId="41" fontId="30" fillId="0" borderId="50" xfId="6" applyNumberFormat="1" applyFont="1" applyFill="1" applyBorder="1" applyAlignment="1">
      <alignment horizontal="center" vertical="center"/>
    </xf>
    <xf numFmtId="41" fontId="9" fillId="0" borderId="50" xfId="34" applyNumberFormat="1" applyFont="1" applyFill="1" applyBorder="1" applyAlignment="1">
      <alignment vertical="center"/>
    </xf>
    <xf numFmtId="41" fontId="9" fillId="0" borderId="51" xfId="34" applyNumberFormat="1" applyFont="1" applyFill="1" applyBorder="1" applyAlignment="1">
      <alignment vertical="center"/>
    </xf>
    <xf numFmtId="41" fontId="9" fillId="0" borderId="50" xfId="47" applyFont="1" applyFill="1" applyBorder="1" applyAlignment="1">
      <alignment horizontal="center" vertical="center"/>
    </xf>
    <xf numFmtId="41" fontId="9" fillId="0" borderId="46" xfId="1" applyNumberFormat="1" applyFont="1" applyFill="1" applyBorder="1" applyAlignment="1">
      <alignment horizontal="left" vertical="center" wrapText="1"/>
    </xf>
    <xf numFmtId="41" fontId="9" fillId="0" borderId="49" xfId="1" applyNumberFormat="1" applyFont="1" applyFill="1" applyBorder="1" applyAlignment="1">
      <alignment horizontal="left" vertical="center" wrapText="1"/>
    </xf>
    <xf numFmtId="41" fontId="9" fillId="0" borderId="49" xfId="47" applyNumberFormat="1" applyFont="1" applyFill="1" applyBorder="1" applyAlignment="1">
      <alignment horizontal="center" vertical="center"/>
    </xf>
    <xf numFmtId="41" fontId="9" fillId="0" borderId="52" xfId="47" applyNumberFormat="1" applyFont="1" applyFill="1" applyBorder="1" applyAlignment="1">
      <alignment horizontal="center" vertical="center"/>
    </xf>
    <xf numFmtId="41" fontId="25" fillId="3" borderId="50" xfId="47" applyFont="1" applyFill="1" applyBorder="1" applyAlignment="1">
      <alignment vertical="center"/>
    </xf>
    <xf numFmtId="41" fontId="25" fillId="3" borderId="51" xfId="47" applyFont="1" applyFill="1" applyBorder="1" applyAlignment="1">
      <alignment vertical="center"/>
    </xf>
    <xf numFmtId="41" fontId="25" fillId="0" borderId="50" xfId="0" applyNumberFormat="1" applyFont="1" applyFill="1" applyBorder="1" applyAlignment="1">
      <alignment vertical="center"/>
    </xf>
    <xf numFmtId="41" fontId="25" fillId="0" borderId="50" xfId="47" applyNumberFormat="1" applyFont="1" applyFill="1" applyBorder="1" applyAlignment="1">
      <alignment vertical="center"/>
    </xf>
    <xf numFmtId="41" fontId="25" fillId="0" borderId="51" xfId="47" applyNumberFormat="1" applyFont="1" applyFill="1" applyBorder="1" applyAlignment="1">
      <alignment vertical="center"/>
    </xf>
    <xf numFmtId="0" fontId="9" fillId="0" borderId="55" xfId="1" applyFont="1" applyFill="1" applyBorder="1" applyAlignment="1">
      <alignment horizontal="center" vertical="center" wrapText="1"/>
    </xf>
    <xf numFmtId="41" fontId="9" fillId="3" borderId="85" xfId="6" applyNumberFormat="1" applyFont="1" applyFill="1" applyBorder="1" applyAlignment="1">
      <alignment vertical="center"/>
    </xf>
    <xf numFmtId="41" fontId="44" fillId="5" borderId="84" xfId="0" applyNumberFormat="1" applyFont="1" applyFill="1" applyBorder="1" applyAlignment="1">
      <alignment horizontal="right" vertical="center" wrapText="1"/>
    </xf>
    <xf numFmtId="41" fontId="44" fillId="5" borderId="48" xfId="0" applyNumberFormat="1" applyFont="1" applyFill="1" applyBorder="1" applyAlignment="1">
      <alignment horizontal="right" vertical="center" wrapText="1"/>
    </xf>
    <xf numFmtId="41" fontId="9" fillId="0" borderId="48" xfId="6" applyNumberFormat="1" applyFont="1" applyFill="1" applyBorder="1" applyAlignment="1">
      <alignment horizontal="right" vertical="center"/>
    </xf>
    <xf numFmtId="41" fontId="44" fillId="5" borderId="49" xfId="0" applyNumberFormat="1" applyFont="1" applyFill="1" applyBorder="1" applyAlignment="1">
      <alignment horizontal="right" vertical="center" wrapText="1"/>
    </xf>
    <xf numFmtId="41" fontId="44" fillId="5" borderId="50" xfId="0" applyNumberFormat="1" applyFont="1" applyFill="1" applyBorder="1" applyAlignment="1">
      <alignment horizontal="right" vertical="center" wrapText="1"/>
    </xf>
    <xf numFmtId="41" fontId="9" fillId="0" borderId="50" xfId="6" applyNumberFormat="1" applyFont="1" applyFill="1" applyBorder="1" applyAlignment="1">
      <alignment horizontal="right" vertical="center"/>
    </xf>
    <xf numFmtId="41" fontId="44" fillId="5" borderId="52" xfId="0" applyNumberFormat="1" applyFont="1" applyFill="1" applyBorder="1" applyAlignment="1">
      <alignment horizontal="right" vertical="center" wrapText="1"/>
    </xf>
    <xf numFmtId="41" fontId="44" fillId="5" borderId="43" xfId="0" applyNumberFormat="1" applyFont="1" applyFill="1" applyBorder="1" applyAlignment="1">
      <alignment horizontal="right" vertical="center" wrapText="1"/>
    </xf>
    <xf numFmtId="41" fontId="9" fillId="0" borderId="43" xfId="6" applyNumberFormat="1" applyFont="1" applyFill="1" applyBorder="1" applyAlignment="1">
      <alignment horizontal="right" vertical="center"/>
    </xf>
    <xf numFmtId="0" fontId="9" fillId="3" borderId="0" xfId="1" applyFont="1" applyFill="1" applyAlignment="1">
      <alignment vertical="center"/>
    </xf>
    <xf numFmtId="41" fontId="42" fillId="0" borderId="43" xfId="0" applyNumberFormat="1" applyFont="1" applyFill="1" applyBorder="1" applyAlignment="1">
      <alignment horizontal="center" vertical="center"/>
    </xf>
    <xf numFmtId="41" fontId="42" fillId="0" borderId="43" xfId="0" applyNumberFormat="1" applyFont="1" applyFill="1" applyBorder="1" applyAlignment="1">
      <alignment vertical="center"/>
    </xf>
    <xf numFmtId="41" fontId="9" fillId="0" borderId="89" xfId="1" applyNumberFormat="1" applyFont="1" applyFill="1" applyBorder="1" applyAlignment="1">
      <alignment vertical="center" wrapText="1"/>
    </xf>
    <xf numFmtId="41" fontId="9" fillId="0" borderId="90" xfId="1" applyNumberFormat="1" applyFont="1" applyFill="1" applyBorder="1" applyAlignment="1">
      <alignment vertical="center" wrapText="1"/>
    </xf>
    <xf numFmtId="41" fontId="9" fillId="0" borderId="91" xfId="1" applyNumberFormat="1" applyFont="1" applyFill="1" applyBorder="1" applyAlignment="1">
      <alignment vertical="center" wrapText="1"/>
    </xf>
    <xf numFmtId="41" fontId="9" fillId="0" borderId="80" xfId="6" applyNumberFormat="1" applyFont="1" applyFill="1" applyBorder="1" applyAlignment="1">
      <alignment vertical="center" wrapText="1"/>
    </xf>
    <xf numFmtId="179" fontId="9" fillId="3" borderId="50" xfId="1" applyNumberFormat="1" applyFont="1" applyFill="1" applyBorder="1" applyAlignment="1">
      <alignment horizontal="right" vertical="center"/>
    </xf>
    <xf numFmtId="0" fontId="9" fillId="3" borderId="50" xfId="1" applyFont="1" applyFill="1" applyBorder="1" applyAlignment="1">
      <alignment vertical="center"/>
    </xf>
    <xf numFmtId="0" fontId="9" fillId="3" borderId="50" xfId="1" applyFont="1" applyFill="1" applyBorder="1" applyAlignment="1">
      <alignment horizontal="right" vertical="center"/>
    </xf>
    <xf numFmtId="41" fontId="9" fillId="0" borderId="52" xfId="0" applyNumberFormat="1" applyFont="1" applyFill="1" applyBorder="1" applyAlignment="1">
      <alignment horizontal="right" vertical="center"/>
    </xf>
    <xf numFmtId="41" fontId="13" fillId="0" borderId="82" xfId="47" applyFont="1" applyFill="1" applyBorder="1" applyAlignment="1">
      <alignment vertical="center"/>
    </xf>
    <xf numFmtId="41" fontId="9" fillId="0" borderId="48" xfId="2" applyNumberFormat="1" applyFont="1" applyFill="1" applyBorder="1" applyAlignment="1">
      <alignment horizontal="center" vertical="center"/>
    </xf>
    <xf numFmtId="41" fontId="9" fillId="0" borderId="48" xfId="1" applyNumberFormat="1" applyFont="1" applyFill="1" applyBorder="1" applyAlignment="1">
      <alignment vertical="center"/>
    </xf>
    <xf numFmtId="190" fontId="9" fillId="0" borderId="44" xfId="0" applyNumberFormat="1" applyFont="1" applyFill="1" applyBorder="1" applyAlignment="1">
      <alignment horizontal="right" vertical="center"/>
    </xf>
    <xf numFmtId="190" fontId="9" fillId="0" borderId="92" xfId="0" applyNumberFormat="1" applyFont="1" applyFill="1" applyBorder="1" applyAlignment="1">
      <alignment horizontal="right" vertical="center" wrapText="1"/>
    </xf>
    <xf numFmtId="190" fontId="9" fillId="0" borderId="92" xfId="0" applyNumberFormat="1" applyFont="1" applyFill="1" applyBorder="1" applyAlignment="1">
      <alignment horizontal="right" vertical="center"/>
    </xf>
    <xf numFmtId="190" fontId="9" fillId="0" borderId="92" xfId="2" applyNumberFormat="1" applyFont="1" applyFill="1" applyBorder="1" applyAlignment="1">
      <alignment horizontal="right" vertical="center"/>
    </xf>
    <xf numFmtId="190" fontId="9" fillId="0" borderId="92" xfId="0" applyNumberFormat="1" applyFont="1" applyFill="1" applyBorder="1" applyAlignment="1">
      <alignment vertical="center"/>
    </xf>
    <xf numFmtId="190" fontId="28" fillId="0" borderId="92" xfId="0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 wrapText="1"/>
    </xf>
    <xf numFmtId="41" fontId="30" fillId="3" borderId="83" xfId="44" applyNumberFormat="1" applyFont="1" applyFill="1" applyBorder="1" applyAlignment="1">
      <alignment horizontal="center" vertical="center"/>
    </xf>
    <xf numFmtId="41" fontId="9" fillId="3" borderId="93" xfId="6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>
      <alignment horizontal="center" vertical="center"/>
    </xf>
    <xf numFmtId="41" fontId="10" fillId="3" borderId="9" xfId="2" applyNumberFormat="1" applyFont="1" applyFill="1" applyBorder="1" applyAlignment="1">
      <alignment horizontal="right" vertical="center"/>
    </xf>
    <xf numFmtId="0" fontId="1" fillId="3" borderId="9" xfId="1" applyFont="1" applyFill="1" applyBorder="1"/>
    <xf numFmtId="41" fontId="9" fillId="3" borderId="9" xfId="2" applyNumberFormat="1" applyFont="1" applyFill="1" applyBorder="1" applyAlignment="1">
      <alignment horizontal="right" vertical="center"/>
    </xf>
    <xf numFmtId="41" fontId="9" fillId="3" borderId="94" xfId="6" applyNumberFormat="1" applyFont="1" applyFill="1" applyBorder="1" applyAlignment="1">
      <alignment horizontal="center" vertical="center"/>
    </xf>
    <xf numFmtId="41" fontId="9" fillId="3" borderId="93" xfId="1" applyNumberFormat="1" applyFont="1" applyFill="1" applyBorder="1" applyAlignment="1">
      <alignment horizontal="center" vertical="center"/>
    </xf>
    <xf numFmtId="41" fontId="9" fillId="3" borderId="95" xfId="6" applyNumberFormat="1" applyFont="1" applyFill="1" applyBorder="1" applyAlignment="1">
      <alignment horizontal="center" vertical="center"/>
    </xf>
    <xf numFmtId="41" fontId="9" fillId="3" borderId="96" xfId="6" applyNumberFormat="1" applyFont="1" applyFill="1" applyBorder="1" applyAlignment="1">
      <alignment horizontal="center" vertical="center"/>
    </xf>
    <xf numFmtId="41" fontId="9" fillId="3" borderId="81" xfId="1" applyNumberFormat="1" applyFont="1" applyFill="1" applyBorder="1" applyAlignment="1">
      <alignment vertical="center"/>
    </xf>
    <xf numFmtId="41" fontId="26" fillId="3" borderId="24" xfId="1" applyNumberFormat="1" applyFont="1" applyFill="1" applyBorder="1" applyAlignment="1">
      <alignment vertical="center"/>
    </xf>
    <xf numFmtId="41" fontId="9" fillId="3" borderId="24" xfId="1" applyNumberFormat="1" applyFont="1" applyFill="1" applyBorder="1" applyAlignment="1">
      <alignment vertical="center"/>
    </xf>
    <xf numFmtId="41" fontId="9" fillId="3" borderId="48" xfId="1" applyNumberFormat="1" applyFont="1" applyFill="1" applyBorder="1" applyAlignment="1">
      <alignment vertical="center"/>
    </xf>
    <xf numFmtId="41" fontId="9" fillId="3" borderId="97" xfId="1" applyNumberFormat="1" applyFont="1" applyFill="1" applyBorder="1" applyAlignment="1">
      <alignment vertical="center"/>
    </xf>
    <xf numFmtId="41" fontId="9" fillId="3" borderId="96" xfId="1" applyNumberFormat="1" applyFont="1" applyFill="1" applyBorder="1" applyAlignment="1">
      <alignment vertical="center"/>
    </xf>
    <xf numFmtId="41" fontId="9" fillId="3" borderId="98" xfId="1" applyNumberFormat="1" applyFont="1" applyFill="1" applyBorder="1" applyAlignment="1">
      <alignment vertical="center"/>
    </xf>
    <xf numFmtId="41" fontId="9" fillId="3" borderId="0" xfId="1" applyNumberFormat="1" applyFont="1" applyFill="1" applyAlignment="1">
      <alignment vertical="center"/>
    </xf>
    <xf numFmtId="41" fontId="9" fillId="3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41" fontId="45" fillId="3" borderId="43" xfId="1" applyNumberFormat="1" applyFont="1" applyFill="1" applyBorder="1" applyAlignment="1">
      <alignment horizontal="center" vertical="center"/>
    </xf>
    <xf numFmtId="41" fontId="9" fillId="3" borderId="0" xfId="1" applyNumberFormat="1" applyFont="1" applyFill="1" applyAlignment="1">
      <alignment vertical="center"/>
    </xf>
    <xf numFmtId="41" fontId="9" fillId="3" borderId="0" xfId="1" applyNumberFormat="1" applyFont="1" applyFill="1" applyAlignment="1">
      <alignment vertical="center"/>
    </xf>
    <xf numFmtId="41" fontId="9" fillId="3" borderId="83" xfId="1" applyNumberFormat="1" applyFont="1" applyFill="1" applyBorder="1" applyAlignment="1">
      <alignment vertical="center"/>
    </xf>
    <xf numFmtId="41" fontId="9" fillId="3" borderId="107" xfId="1" applyNumberFormat="1" applyFont="1" applyFill="1" applyBorder="1" applyAlignment="1">
      <alignment horizontal="center" vertical="center"/>
    </xf>
    <xf numFmtId="41" fontId="9" fillId="3" borderId="0" xfId="2" applyNumberFormat="1" applyFont="1" applyFill="1" applyAlignment="1">
      <alignment horizontal="right" vertical="center"/>
    </xf>
    <xf numFmtId="41" fontId="9" fillId="3" borderId="0" xfId="0" applyNumberFormat="1" applyFont="1" applyFill="1" applyAlignment="1">
      <alignment vertical="center"/>
    </xf>
    <xf numFmtId="41" fontId="9" fillId="3" borderId="83" xfId="1" applyNumberFormat="1" applyFont="1" applyFill="1" applyBorder="1" applyAlignment="1">
      <alignment horizontal="center" vertical="center"/>
    </xf>
    <xf numFmtId="41" fontId="9" fillId="3" borderId="51" xfId="6" applyNumberFormat="1" applyFont="1" applyFill="1" applyBorder="1" applyAlignment="1">
      <alignment horizontal="center" vertical="center"/>
    </xf>
    <xf numFmtId="41" fontId="9" fillId="3" borderId="51" xfId="2" applyNumberFormat="1" applyFont="1" applyFill="1" applyBorder="1" applyAlignment="1">
      <alignment horizontal="center" vertical="center"/>
    </xf>
    <xf numFmtId="41" fontId="9" fillId="3" borderId="0" xfId="1" applyNumberFormat="1" applyFont="1" applyFill="1"/>
    <xf numFmtId="41" fontId="9" fillId="3" borderId="2" xfId="1" applyNumberFormat="1" applyFont="1" applyFill="1" applyBorder="1" applyAlignment="1">
      <alignment horizontal="center" vertical="center"/>
    </xf>
    <xf numFmtId="41" fontId="9" fillId="3" borderId="2" xfId="2" applyNumberFormat="1" applyFont="1" applyFill="1" applyBorder="1" applyAlignment="1">
      <alignment horizontal="center" vertical="center"/>
    </xf>
    <xf numFmtId="41" fontId="9" fillId="3" borderId="2" xfId="6" applyNumberFormat="1" applyFont="1" applyFill="1" applyBorder="1" applyAlignment="1">
      <alignment horizontal="center" vertical="center"/>
    </xf>
    <xf numFmtId="41" fontId="27" fillId="0" borderId="0" xfId="1" applyNumberFormat="1" applyFont="1" applyAlignment="1">
      <alignment horizontal="left" vertical="center" indent="1"/>
    </xf>
    <xf numFmtId="41" fontId="9" fillId="0" borderId="7" xfId="1" applyNumberFormat="1" applyFont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 applyProtection="1">
      <alignment horizontal="left" vertical="center" wrapText="1"/>
      <protection locked="0"/>
    </xf>
    <xf numFmtId="41" fontId="9" fillId="3" borderId="0" xfId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0" fontId="27" fillId="3" borderId="0" xfId="1" applyFont="1" applyFill="1" applyAlignment="1">
      <alignment horizontal="left" vertical="center" inden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vertical="center"/>
    </xf>
    <xf numFmtId="0" fontId="9" fillId="3" borderId="20" xfId="1" applyFont="1" applyFill="1" applyBorder="1" applyAlignment="1">
      <alignment horizontal="center" vertical="center" wrapText="1"/>
    </xf>
    <xf numFmtId="0" fontId="9" fillId="3" borderId="62" xfId="1" applyFont="1" applyFill="1" applyBorder="1" applyAlignment="1">
      <alignment horizontal="center" vertical="center" wrapText="1"/>
    </xf>
    <xf numFmtId="0" fontId="9" fillId="3" borderId="17" xfId="1" applyNumberFormat="1" applyFont="1" applyFill="1" applyBorder="1" applyAlignment="1">
      <alignment horizontal="center" vertical="center" wrapText="1"/>
    </xf>
    <xf numFmtId="0" fontId="9" fillId="3" borderId="12" xfId="1" applyNumberFormat="1" applyFont="1" applyFill="1" applyBorder="1" applyAlignment="1">
      <alignment horizontal="center" vertical="center" wrapText="1"/>
    </xf>
    <xf numFmtId="41" fontId="9" fillId="0" borderId="0" xfId="47" applyFont="1" applyBorder="1" applyAlignment="1">
      <alignment vertical="center"/>
    </xf>
    <xf numFmtId="41" fontId="9" fillId="3" borderId="3" xfId="47" applyFont="1" applyFill="1" applyBorder="1" applyAlignment="1">
      <alignment horizontal="center" vertical="center"/>
    </xf>
    <xf numFmtId="41" fontId="9" fillId="3" borderId="1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/>
    </xf>
    <xf numFmtId="41" fontId="27" fillId="0" borderId="0" xfId="47" applyFont="1" applyBorder="1" applyAlignment="1">
      <alignment horizontal="left" vertical="center"/>
    </xf>
    <xf numFmtId="41" fontId="9" fillId="3" borderId="9" xfId="47" applyFont="1" applyFill="1" applyBorder="1" applyAlignment="1">
      <alignment horizontal="center" vertical="center"/>
    </xf>
    <xf numFmtId="41" fontId="9" fillId="0" borderId="0" xfId="47" applyFont="1" applyBorder="1" applyAlignment="1">
      <alignment horizontal="left" vertical="center"/>
    </xf>
    <xf numFmtId="41" fontId="9" fillId="0" borderId="7" xfId="47" applyFont="1" applyBorder="1" applyAlignment="1">
      <alignment horizontal="left" vertical="center"/>
    </xf>
    <xf numFmtId="41" fontId="24" fillId="3" borderId="0" xfId="1" applyNumberFormat="1" applyFont="1" applyFill="1" applyAlignment="1">
      <alignment horizontal="left" vertical="center"/>
    </xf>
    <xf numFmtId="41" fontId="9" fillId="3" borderId="11" xfId="1" applyNumberFormat="1" applyFont="1" applyFill="1" applyBorder="1" applyAlignment="1">
      <alignment horizontal="center" vertical="center"/>
    </xf>
    <xf numFmtId="41" fontId="9" fillId="3" borderId="42" xfId="1" applyNumberFormat="1" applyFont="1" applyFill="1" applyBorder="1" applyAlignment="1">
      <alignment horizontal="center" vertical="center"/>
    </xf>
    <xf numFmtId="41" fontId="9" fillId="3" borderId="17" xfId="1" applyNumberFormat="1" applyFont="1" applyFill="1" applyBorder="1" applyAlignment="1">
      <alignment horizontal="center" vertical="center" wrapText="1"/>
    </xf>
    <xf numFmtId="41" fontId="9" fillId="3" borderId="18" xfId="1" applyNumberFormat="1" applyFont="1" applyFill="1" applyBorder="1" applyAlignment="1">
      <alignment horizontal="center" vertical="center" wrapText="1"/>
    </xf>
    <xf numFmtId="41" fontId="9" fillId="3" borderId="12" xfId="1" applyNumberFormat="1" applyFont="1" applyFill="1" applyBorder="1" applyAlignment="1">
      <alignment horizontal="center" vertical="center" wrapText="1"/>
    </xf>
    <xf numFmtId="41" fontId="9" fillId="3" borderId="87" xfId="0" applyNumberFormat="1" applyFont="1" applyFill="1" applyBorder="1" applyAlignment="1">
      <alignment horizontal="center" vertical="center"/>
    </xf>
    <xf numFmtId="41" fontId="9" fillId="3" borderId="88" xfId="0" applyNumberFormat="1" applyFont="1" applyFill="1" applyBorder="1" applyAlignment="1">
      <alignment horizontal="center" vertical="center"/>
    </xf>
    <xf numFmtId="41" fontId="9" fillId="3" borderId="51" xfId="0" applyNumberFormat="1" applyFont="1" applyFill="1" applyBorder="1" applyAlignment="1">
      <alignment horizontal="left" vertical="center"/>
    </xf>
    <xf numFmtId="41" fontId="9" fillId="3" borderId="57" xfId="0" applyNumberFormat="1" applyFont="1" applyFill="1" applyBorder="1" applyAlignment="1">
      <alignment horizontal="left" vertical="center"/>
    </xf>
    <xf numFmtId="41" fontId="27" fillId="3" borderId="0" xfId="1" applyNumberFormat="1" applyFont="1" applyFill="1" applyAlignment="1">
      <alignment vertical="center"/>
    </xf>
    <xf numFmtId="41" fontId="13" fillId="3" borderId="58" xfId="1" applyNumberFormat="1" applyFont="1" applyFill="1" applyBorder="1" applyAlignment="1">
      <alignment horizontal="center" vertical="center"/>
    </xf>
    <xf numFmtId="41" fontId="13" fillId="3" borderId="41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7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9" fillId="3" borderId="70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6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37" xfId="1" applyFont="1" applyFill="1" applyBorder="1" applyAlignment="1">
      <alignment horizontal="left" vertical="center" wrapText="1"/>
    </xf>
    <xf numFmtId="0" fontId="9" fillId="3" borderId="38" xfId="1" applyFont="1" applyFill="1" applyBorder="1" applyAlignment="1">
      <alignment horizontal="left" vertical="center" wrapText="1"/>
    </xf>
    <xf numFmtId="0" fontId="9" fillId="3" borderId="39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left" vertical="center"/>
    </xf>
    <xf numFmtId="0" fontId="9" fillId="3" borderId="12" xfId="1" applyFont="1" applyFill="1" applyBorder="1" applyAlignment="1">
      <alignment horizontal="center" vertical="center" wrapText="1"/>
    </xf>
    <xf numFmtId="0" fontId="9" fillId="3" borderId="41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179" fontId="9" fillId="3" borderId="4" xfId="1" applyNumberFormat="1" applyFont="1" applyFill="1" applyBorder="1" applyAlignment="1">
      <alignment horizontal="center" vertical="center"/>
    </xf>
    <xf numFmtId="179" fontId="9" fillId="3" borderId="24" xfId="1" applyNumberFormat="1" applyFont="1" applyFill="1" applyBorder="1" applyAlignment="1">
      <alignment horizontal="center" vertical="center"/>
    </xf>
    <xf numFmtId="179" fontId="9" fillId="3" borderId="9" xfId="1" applyNumberFormat="1" applyFont="1" applyFill="1" applyBorder="1" applyAlignment="1">
      <alignment horizontal="center" vertical="center"/>
    </xf>
    <xf numFmtId="179" fontId="9" fillId="3" borderId="3" xfId="1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left" vertical="center" indent="1"/>
    </xf>
    <xf numFmtId="0" fontId="9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8" fontId="9" fillId="0" borderId="21" xfId="48" applyNumberFormat="1" applyFont="1" applyFill="1" applyBorder="1" applyAlignment="1">
      <alignment horizontal="center" vertical="center"/>
    </xf>
    <xf numFmtId="188" fontId="9" fillId="0" borderId="13" xfId="4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35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3" fillId="3" borderId="32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 wrapText="1"/>
    </xf>
    <xf numFmtId="0" fontId="13" fillId="3" borderId="30" xfId="1" applyFont="1" applyFill="1" applyBorder="1" applyAlignment="1">
      <alignment horizontal="center" vertical="center" wrapText="1"/>
    </xf>
    <xf numFmtId="0" fontId="13" fillId="3" borderId="32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1" xfId="1" applyFont="1" applyFill="1" applyBorder="1" applyAlignment="1">
      <alignment horizontal="center" vertical="center"/>
    </xf>
    <xf numFmtId="0" fontId="13" fillId="3" borderId="62" xfId="1" applyFont="1" applyFill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179" fontId="27" fillId="0" borderId="0" xfId="1" applyNumberFormat="1" applyFont="1" applyFill="1" applyAlignment="1">
      <alignment horizontal="left" vertical="center" indent="1"/>
    </xf>
    <xf numFmtId="0" fontId="9" fillId="0" borderId="7" xfId="1" applyFont="1" applyFill="1" applyBorder="1" applyAlignment="1">
      <alignment horizontal="left" vertical="center"/>
    </xf>
    <xf numFmtId="0" fontId="9" fillId="3" borderId="58" xfId="1" applyFont="1" applyFill="1" applyBorder="1" applyAlignment="1">
      <alignment horizontal="center" vertical="center" wrapText="1"/>
    </xf>
    <xf numFmtId="0" fontId="9" fillId="3" borderId="40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/>
    </xf>
    <xf numFmtId="0" fontId="9" fillId="3" borderId="69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9" fillId="0" borderId="0" xfId="46" applyFont="1" applyAlignment="1">
      <alignment vertical="center"/>
    </xf>
    <xf numFmtId="0" fontId="25" fillId="3" borderId="7" xfId="1" applyFont="1" applyFill="1" applyBorder="1" applyAlignment="1">
      <alignment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vertical="center"/>
    </xf>
    <xf numFmtId="0" fontId="9" fillId="3" borderId="6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left" vertical="center" wrapText="1"/>
    </xf>
    <xf numFmtId="0" fontId="9" fillId="3" borderId="21" xfId="1" applyFont="1" applyFill="1" applyBorder="1" applyAlignment="1">
      <alignment horizontal="left" vertical="center"/>
    </xf>
    <xf numFmtId="0" fontId="9" fillId="3" borderId="13" xfId="1" applyFont="1" applyFill="1" applyBorder="1"/>
    <xf numFmtId="179" fontId="9" fillId="3" borderId="0" xfId="1" applyNumberFormat="1" applyFont="1" applyFill="1" applyAlignment="1">
      <alignment vertical="center"/>
    </xf>
    <xf numFmtId="179" fontId="9" fillId="3" borderId="0" xfId="1" applyNumberFormat="1" applyFont="1" applyFill="1" applyAlignment="1">
      <alignment horizontal="left" vertical="center"/>
    </xf>
    <xf numFmtId="0" fontId="13" fillId="3" borderId="79" xfId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40" xfId="1" applyFont="1" applyFill="1" applyBorder="1" applyAlignment="1">
      <alignment horizontal="center" vertical="center" wrapText="1"/>
    </xf>
    <xf numFmtId="0" fontId="13" fillId="3" borderId="41" xfId="1" applyFont="1" applyFill="1" applyBorder="1" applyAlignment="1">
      <alignment horizontal="center" vertical="center" wrapText="1"/>
    </xf>
    <xf numFmtId="0" fontId="13" fillId="3" borderId="78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27" fillId="3" borderId="0" xfId="1" applyFont="1" applyFill="1" applyAlignment="1">
      <alignment horizontal="center" vertical="center"/>
    </xf>
    <xf numFmtId="41" fontId="27" fillId="3" borderId="0" xfId="1" applyNumberFormat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right" vertical="center"/>
    </xf>
    <xf numFmtId="41" fontId="9" fillId="3" borderId="106" xfId="1" applyNumberFormat="1" applyFont="1" applyFill="1" applyBorder="1" applyAlignment="1">
      <alignment horizontal="center" vertical="center" wrapText="1"/>
    </xf>
    <xf numFmtId="41" fontId="9" fillId="3" borderId="26" xfId="1" applyNumberFormat="1" applyFont="1" applyFill="1" applyBorder="1" applyAlignment="1">
      <alignment horizontal="center" vertical="center"/>
    </xf>
    <xf numFmtId="41" fontId="9" fillId="3" borderId="14" xfId="1" applyNumberFormat="1" applyFont="1" applyFill="1" applyBorder="1" applyAlignment="1">
      <alignment horizontal="center" vertical="center"/>
    </xf>
    <xf numFmtId="41" fontId="9" fillId="3" borderId="83" xfId="1" applyNumberFormat="1" applyFont="1" applyFill="1" applyBorder="1" applyAlignment="1">
      <alignment horizontal="center" vertical="center"/>
    </xf>
    <xf numFmtId="41" fontId="9" fillId="3" borderId="107" xfId="1" applyNumberFormat="1" applyFont="1" applyFill="1" applyBorder="1" applyAlignment="1">
      <alignment horizontal="center" vertical="center"/>
    </xf>
    <xf numFmtId="41" fontId="9" fillId="3" borderId="108" xfId="1" applyNumberFormat="1" applyFont="1" applyFill="1" applyBorder="1" applyAlignment="1">
      <alignment horizontal="center" vertical="center"/>
    </xf>
    <xf numFmtId="41" fontId="9" fillId="3" borderId="109" xfId="1" applyNumberFormat="1" applyFont="1" applyFill="1" applyBorder="1" applyAlignment="1">
      <alignment horizontal="center" vertical="center"/>
    </xf>
    <xf numFmtId="41" fontId="9" fillId="3" borderId="107" xfId="1" applyNumberFormat="1" applyFont="1" applyFill="1" applyBorder="1" applyAlignment="1">
      <alignment horizontal="center" vertical="center" wrapText="1"/>
    </xf>
    <xf numFmtId="41" fontId="9" fillId="3" borderId="110" xfId="1" applyNumberFormat="1" applyFont="1" applyFill="1" applyBorder="1" applyAlignment="1">
      <alignment horizontal="center" vertical="center"/>
    </xf>
    <xf numFmtId="41" fontId="9" fillId="3" borderId="21" xfId="1" applyNumberFormat="1" applyFont="1" applyFill="1" applyBorder="1" applyAlignment="1">
      <alignment horizontal="center" vertical="center"/>
    </xf>
    <xf numFmtId="41" fontId="9" fillId="3" borderId="83" xfId="1" applyNumberFormat="1" applyFont="1" applyFill="1" applyBorder="1" applyAlignment="1">
      <alignment horizontal="center" vertical="center" wrapText="1"/>
    </xf>
    <xf numFmtId="41" fontId="9" fillId="3" borderId="7" xfId="1" applyNumberFormat="1" applyFont="1" applyFill="1" applyBorder="1" applyAlignment="1">
      <alignment horizontal="left" vertical="center"/>
    </xf>
    <xf numFmtId="41" fontId="9" fillId="3" borderId="35" xfId="1" applyNumberFormat="1" applyFont="1" applyFill="1" applyBorder="1" applyAlignment="1">
      <alignment horizontal="center" vertical="center" wrapText="1"/>
    </xf>
    <xf numFmtId="41" fontId="9" fillId="3" borderId="13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179" fontId="9" fillId="3" borderId="0" xfId="1" applyNumberFormat="1" applyFont="1" applyFill="1" applyBorder="1" applyAlignment="1">
      <alignment vertical="center"/>
    </xf>
    <xf numFmtId="0" fontId="9" fillId="3" borderId="7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 justifyLastLine="1"/>
    </xf>
    <xf numFmtId="0" fontId="9" fillId="3" borderId="26" xfId="1" applyFont="1" applyFill="1" applyBorder="1" applyAlignment="1">
      <alignment horizontal="center" vertical="center"/>
    </xf>
    <xf numFmtId="0" fontId="27" fillId="3" borderId="24" xfId="1" applyFont="1" applyFill="1" applyBorder="1" applyAlignment="1">
      <alignment horizontal="left" vertical="center" indent="1"/>
    </xf>
    <xf numFmtId="41" fontId="9" fillId="3" borderId="0" xfId="47" applyFont="1" applyFill="1" applyBorder="1" applyAlignment="1">
      <alignment horizontal="left" vertical="center"/>
    </xf>
    <xf numFmtId="41" fontId="9" fillId="3" borderId="5" xfId="47" applyFont="1" applyFill="1" applyBorder="1" applyAlignment="1">
      <alignment horizontal="center" vertical="center"/>
    </xf>
    <xf numFmtId="41" fontId="9" fillId="3" borderId="25" xfId="47" applyFont="1" applyFill="1" applyBorder="1" applyAlignment="1">
      <alignment horizontal="center" vertical="center"/>
    </xf>
    <xf numFmtId="41" fontId="9" fillId="3" borderId="21" xfId="47" applyFont="1" applyFill="1" applyBorder="1" applyAlignment="1">
      <alignment horizontal="center" vertical="center"/>
    </xf>
    <xf numFmtId="41" fontId="9" fillId="3" borderId="4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41" fontId="9" fillId="3" borderId="7" xfId="47" applyFont="1" applyFill="1" applyBorder="1" applyAlignment="1">
      <alignment horizontal="left" vertical="center"/>
    </xf>
    <xf numFmtId="41" fontId="27" fillId="3" borderId="0" xfId="47" applyFont="1" applyFill="1" applyAlignment="1">
      <alignment vertical="center"/>
    </xf>
    <xf numFmtId="41" fontId="9" fillId="3" borderId="6" xfId="47" applyFont="1" applyFill="1" applyBorder="1" applyAlignment="1">
      <alignment horizontal="center" vertical="center"/>
    </xf>
    <xf numFmtId="41" fontId="9" fillId="3" borderId="5" xfId="47" applyFont="1" applyFill="1" applyBorder="1" applyAlignment="1">
      <alignment horizontal="center" vertical="center" wrapText="1"/>
    </xf>
    <xf numFmtId="41" fontId="9" fillId="3" borderId="25" xfId="47" applyFont="1" applyFill="1" applyBorder="1" applyAlignment="1">
      <alignment horizontal="center" vertical="center" wrapText="1"/>
    </xf>
    <xf numFmtId="41" fontId="13" fillId="3" borderId="2" xfId="47" applyFont="1" applyFill="1" applyBorder="1" applyAlignment="1">
      <alignment horizontal="center" vertical="center" wrapText="1"/>
    </xf>
    <xf numFmtId="41" fontId="13" fillId="3" borderId="5" xfId="47" applyFont="1" applyFill="1" applyBorder="1" applyAlignment="1">
      <alignment horizontal="center" vertical="center" wrapText="1"/>
    </xf>
    <xf numFmtId="41" fontId="28" fillId="3" borderId="5" xfId="47" applyFont="1" applyFill="1" applyBorder="1" applyAlignment="1">
      <alignment horizontal="center" vertical="center"/>
    </xf>
    <xf numFmtId="41" fontId="28" fillId="3" borderId="25" xfId="47" applyFont="1" applyFill="1" applyBorder="1" applyAlignment="1">
      <alignment horizontal="center" vertical="center"/>
    </xf>
    <xf numFmtId="41" fontId="28" fillId="3" borderId="21" xfId="47" applyFont="1" applyFill="1" applyBorder="1" applyAlignment="1">
      <alignment horizontal="center" vertical="center"/>
    </xf>
    <xf numFmtId="41" fontId="9" fillId="3" borderId="51" xfId="2" applyNumberFormat="1" applyFont="1" applyFill="1" applyBorder="1" applyAlignment="1">
      <alignment horizontal="center" vertical="center"/>
    </xf>
    <xf numFmtId="41" fontId="9" fillId="3" borderId="104" xfId="2" applyNumberFormat="1" applyFont="1" applyFill="1" applyBorder="1" applyAlignment="1">
      <alignment horizontal="center" vertical="center"/>
    </xf>
    <xf numFmtId="41" fontId="9" fillId="3" borderId="44" xfId="2" applyNumberFormat="1" applyFont="1" applyFill="1" applyBorder="1" applyAlignment="1">
      <alignment horizontal="center" vertical="center"/>
    </xf>
    <xf numFmtId="41" fontId="9" fillId="3" borderId="92" xfId="2" applyNumberFormat="1" applyFont="1" applyFill="1" applyBorder="1" applyAlignment="1">
      <alignment horizontal="center" vertical="center"/>
    </xf>
    <xf numFmtId="0" fontId="9" fillId="3" borderId="100" xfId="1" applyFont="1" applyFill="1" applyBorder="1" applyAlignment="1">
      <alignment horizontal="center" vertical="center"/>
    </xf>
    <xf numFmtId="0" fontId="9" fillId="3" borderId="101" xfId="1" applyFont="1" applyFill="1" applyBorder="1" applyAlignment="1">
      <alignment horizontal="center" vertical="center"/>
    </xf>
    <xf numFmtId="0" fontId="9" fillId="3" borderId="99" xfId="1" applyFont="1" applyFill="1" applyBorder="1" applyAlignment="1">
      <alignment horizontal="center" vertical="center"/>
    </xf>
    <xf numFmtId="41" fontId="9" fillId="3" borderId="93" xfId="2" applyNumberFormat="1" applyFont="1" applyFill="1" applyBorder="1" applyAlignment="1">
      <alignment horizontal="center" vertical="center"/>
    </xf>
    <xf numFmtId="41" fontId="9" fillId="3" borderId="102" xfId="2" applyNumberFormat="1" applyFont="1" applyFill="1" applyBorder="1" applyAlignment="1">
      <alignment horizontal="center" vertical="center"/>
    </xf>
    <xf numFmtId="41" fontId="9" fillId="3" borderId="103" xfId="2" applyNumberFormat="1" applyFont="1" applyFill="1" applyBorder="1" applyAlignment="1">
      <alignment horizontal="center" vertical="center"/>
    </xf>
    <xf numFmtId="41" fontId="9" fillId="3" borderId="57" xfId="2" applyNumberFormat="1" applyFont="1" applyFill="1" applyBorder="1" applyAlignment="1">
      <alignment horizontal="center" vertical="center"/>
    </xf>
    <xf numFmtId="41" fontId="9" fillId="3" borderId="105" xfId="2" applyNumberFormat="1" applyFont="1" applyFill="1" applyBorder="1" applyAlignment="1">
      <alignment horizontal="center" vertical="center"/>
    </xf>
    <xf numFmtId="0" fontId="27" fillId="3" borderId="0" xfId="1" applyFont="1" applyFill="1" applyAlignment="1">
      <alignment vertical="center"/>
    </xf>
    <xf numFmtId="41" fontId="9" fillId="3" borderId="93" xfId="6" applyNumberFormat="1" applyFont="1" applyFill="1" applyBorder="1" applyAlignment="1">
      <alignment horizontal="center" vertical="center"/>
    </xf>
    <xf numFmtId="41" fontId="9" fillId="3" borderId="102" xfId="6" applyNumberFormat="1" applyFont="1" applyFill="1" applyBorder="1" applyAlignment="1">
      <alignment horizontal="center" vertical="center"/>
    </xf>
    <xf numFmtId="41" fontId="9" fillId="3" borderId="103" xfId="6" applyNumberFormat="1" applyFont="1" applyFill="1" applyBorder="1" applyAlignment="1">
      <alignment horizontal="center" vertical="center"/>
    </xf>
    <xf numFmtId="41" fontId="9" fillId="3" borderId="51" xfId="6" applyNumberFormat="1" applyFont="1" applyFill="1" applyBorder="1" applyAlignment="1">
      <alignment horizontal="center" vertical="center"/>
    </xf>
    <xf numFmtId="41" fontId="9" fillId="3" borderId="104" xfId="6" applyNumberFormat="1" applyFont="1" applyFill="1" applyBorder="1" applyAlignment="1">
      <alignment horizontal="center" vertical="center"/>
    </xf>
    <xf numFmtId="41" fontId="9" fillId="3" borderId="57" xfId="6" applyNumberFormat="1" applyFont="1" applyFill="1" applyBorder="1" applyAlignment="1">
      <alignment horizontal="center" vertical="center"/>
    </xf>
    <xf numFmtId="41" fontId="9" fillId="3" borderId="44" xfId="6" applyNumberFormat="1" applyFont="1" applyFill="1" applyBorder="1" applyAlignment="1">
      <alignment horizontal="center" vertical="center"/>
    </xf>
    <xf numFmtId="41" fontId="9" fillId="3" borderId="92" xfId="6" applyNumberFormat="1" applyFont="1" applyFill="1" applyBorder="1" applyAlignment="1">
      <alignment horizontal="center" vertical="center"/>
    </xf>
    <xf numFmtId="41" fontId="9" fillId="3" borderId="105" xfId="6" applyNumberFormat="1" applyFont="1" applyFill="1" applyBorder="1" applyAlignment="1">
      <alignment horizontal="center" vertical="center"/>
    </xf>
    <xf numFmtId="0" fontId="27" fillId="3" borderId="0" xfId="1" applyFont="1" applyFill="1" applyAlignment="1">
      <alignment horizontal="left" vertical="center"/>
    </xf>
    <xf numFmtId="0" fontId="28" fillId="0" borderId="5" xfId="0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 applyProtection="1">
      <alignment horizontal="center" vertical="center" wrapText="1"/>
    </xf>
    <xf numFmtId="41" fontId="9" fillId="3" borderId="5" xfId="1" applyNumberFormat="1" applyFont="1" applyFill="1" applyBorder="1" applyAlignment="1">
      <alignment horizontal="center" vertical="center" wrapText="1"/>
    </xf>
    <xf numFmtId="41" fontId="9" fillId="3" borderId="21" xfId="1" applyNumberFormat="1" applyFont="1" applyFill="1" applyBorder="1" applyAlignment="1">
      <alignment horizontal="center" vertical="center" wrapText="1"/>
    </xf>
    <xf numFmtId="41" fontId="9" fillId="3" borderId="5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 applyAlignment="1">
      <alignment horizontal="center" vertical="center"/>
    </xf>
    <xf numFmtId="41" fontId="9" fillId="3" borderId="9" xfId="1" applyNumberFormat="1" applyFont="1" applyFill="1" applyBorder="1" applyAlignment="1">
      <alignment horizontal="center" vertical="center"/>
    </xf>
    <xf numFmtId="41" fontId="9" fillId="3" borderId="3" xfId="1" applyNumberFormat="1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horizontal="center" vertical="center"/>
    </xf>
    <xf numFmtId="41" fontId="9" fillId="3" borderId="4" xfId="1" applyNumberFormat="1" applyFont="1" applyFill="1" applyBorder="1" applyAlignment="1">
      <alignment horizontal="center" vertical="center"/>
    </xf>
    <xf numFmtId="41" fontId="9" fillId="3" borderId="24" xfId="1" applyNumberFormat="1" applyFont="1" applyFill="1" applyBorder="1" applyAlignment="1">
      <alignment horizontal="center" vertical="center"/>
    </xf>
    <xf numFmtId="41" fontId="9" fillId="3" borderId="6" xfId="1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41" fontId="9" fillId="0" borderId="0" xfId="1" applyNumberFormat="1" applyFont="1" applyFill="1" applyBorder="1" applyAlignment="1">
      <alignment horizontal="center" vertical="center" wrapText="1"/>
    </xf>
    <xf numFmtId="41" fontId="9" fillId="3" borderId="4" xfId="1" applyNumberFormat="1" applyFont="1" applyFill="1" applyBorder="1" applyAlignment="1">
      <alignment horizontal="center" vertical="center" wrapText="1"/>
    </xf>
    <xf numFmtId="41" fontId="9" fillId="3" borderId="13" xfId="1" applyNumberFormat="1" applyFont="1" applyFill="1" applyBorder="1" applyAlignment="1">
      <alignment horizontal="center" vertical="center" wrapText="1"/>
    </xf>
    <xf numFmtId="41" fontId="9" fillId="3" borderId="2" xfId="1" applyNumberFormat="1" applyFont="1" applyFill="1" applyBorder="1" applyAlignment="1">
      <alignment horizontal="center" vertical="center" wrapText="1"/>
    </xf>
    <xf numFmtId="41" fontId="9" fillId="3" borderId="1" xfId="1" applyNumberFormat="1" applyFont="1" applyFill="1" applyBorder="1" applyAlignment="1">
      <alignment horizontal="center" vertical="center" wrapText="1"/>
    </xf>
    <xf numFmtId="41" fontId="9" fillId="3" borderId="9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41" fontId="9" fillId="3" borderId="25" xfId="1" applyNumberFormat="1" applyFont="1" applyFill="1" applyBorder="1" applyAlignment="1">
      <alignment horizontal="center" vertical="center" wrapText="1"/>
    </xf>
    <xf numFmtId="41" fontId="9" fillId="3" borderId="0" xfId="47" applyFont="1" applyFill="1" applyAlignment="1">
      <alignment vertical="center"/>
    </xf>
    <xf numFmtId="41" fontId="27" fillId="3" borderId="0" xfId="47" applyFont="1" applyFill="1" applyAlignment="1">
      <alignment horizontal="left" vertical="center"/>
    </xf>
    <xf numFmtId="41" fontId="24" fillId="3" borderId="0" xfId="47" applyFont="1" applyFill="1" applyAlignment="1">
      <alignment vertical="center"/>
    </xf>
    <xf numFmtId="41" fontId="24" fillId="3" borderId="0" xfId="47" applyFont="1" applyFill="1" applyBorder="1" applyAlignment="1">
      <alignment vertical="center"/>
    </xf>
    <xf numFmtId="0" fontId="9" fillId="3" borderId="4" xfId="1" applyFont="1" applyFill="1" applyBorder="1" applyAlignment="1">
      <alignment horizontal="left" vertical="center"/>
    </xf>
    <xf numFmtId="0" fontId="9" fillId="3" borderId="24" xfId="1" applyFont="1" applyFill="1" applyBorder="1" applyAlignment="1">
      <alignment horizontal="left" vertical="center"/>
    </xf>
    <xf numFmtId="0" fontId="9" fillId="3" borderId="6" xfId="1" applyFont="1" applyFill="1" applyBorder="1" applyAlignment="1">
      <alignment horizontal="left" vertical="center"/>
    </xf>
    <xf numFmtId="189" fontId="9" fillId="0" borderId="50" xfId="47" applyNumberFormat="1" applyFont="1" applyFill="1" applyBorder="1" applyAlignment="1">
      <alignment horizontal="center" vertical="center"/>
    </xf>
    <xf numFmtId="189" fontId="9" fillId="0" borderId="50" xfId="0" applyNumberFormat="1" applyFont="1" applyFill="1" applyBorder="1" applyAlignment="1">
      <alignment horizontal="center" vertical="center"/>
    </xf>
    <xf numFmtId="189" fontId="9" fillId="0" borderId="51" xfId="0" applyNumberFormat="1" applyFont="1" applyFill="1" applyBorder="1" applyAlignment="1">
      <alignment horizontal="center" vertical="center"/>
    </xf>
    <xf numFmtId="189" fontId="9" fillId="0" borderId="50" xfId="0" applyNumberFormat="1" applyFont="1" applyFill="1" applyBorder="1" applyAlignment="1">
      <alignment horizontal="center" vertical="center" wrapText="1"/>
    </xf>
    <xf numFmtId="189" fontId="9" fillId="0" borderId="43" xfId="47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horizontal="center" vertical="center" wrapText="1"/>
    </xf>
    <xf numFmtId="189" fontId="9" fillId="0" borderId="44" xfId="0" applyNumberFormat="1" applyFont="1" applyFill="1" applyBorder="1" applyAlignment="1">
      <alignment horizontal="center" vertical="center"/>
    </xf>
    <xf numFmtId="41" fontId="43" fillId="0" borderId="83" xfId="0" applyNumberFormat="1" applyFont="1" applyBorder="1" applyAlignment="1">
      <alignment horizontal="center" vertical="center"/>
    </xf>
    <xf numFmtId="41" fontId="43" fillId="0" borderId="83" xfId="0" applyNumberFormat="1" applyFont="1" applyFill="1" applyBorder="1" applyAlignment="1">
      <alignment horizontal="center" vertical="center"/>
    </xf>
  </cellXfs>
  <cellStyles count="52">
    <cellStyle name="category" xfId="7"/>
    <cellStyle name="comma zerodec" xfId="8"/>
    <cellStyle name="Currency1" xfId="9"/>
    <cellStyle name="Dollar (zero dec)" xfId="10"/>
    <cellStyle name="Grey" xfId="11"/>
    <cellStyle name="HEADER" xfId="12"/>
    <cellStyle name="Header1" xfId="3"/>
    <cellStyle name="Header2" xfId="4"/>
    <cellStyle name="Header2 2" xfId="51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7" builtinId="6"/>
    <cellStyle name="쉼표 [0] 2" xfId="2"/>
    <cellStyle name="쉼표 [0] 3" xfId="45"/>
    <cellStyle name="쉼표 [0] 4" xfId="50"/>
    <cellStyle name="쉼표 [0]_4.재가노인(복지사업과)" xfId="33"/>
    <cellStyle name="쉼표 [0]_6.여성폭력상담(복지사업과)" xfId="34"/>
    <cellStyle name="쉼표 [0]_8.아동복지시설(복지사업과)" xfId="35"/>
    <cellStyle name="자리수" xfId="36"/>
    <cellStyle name="자리수0" xfId="37"/>
    <cellStyle name="콤마 [0]_2-1" xfId="38"/>
    <cellStyle name="콤마_2-1" xfId="39"/>
    <cellStyle name="통화 [0]" xfId="48" builtinId="7"/>
    <cellStyle name="통화 [0] 2" xfId="5"/>
    <cellStyle name="퍼센트" xfId="40"/>
    <cellStyle name="표준" xfId="0" builtinId="0"/>
    <cellStyle name="표준 2" xfId="1"/>
    <cellStyle name="표준 3" xfId="44"/>
    <cellStyle name="표준 5_12. 보건 및 사회보장(검토용)" xfId="49"/>
    <cellStyle name="표준_12. 보건" xfId="46"/>
    <cellStyle name="표준_12.보건 및 사회보장(서구)" xfId="6"/>
    <cellStyle name="합산" xfId="41"/>
    <cellStyle name="화폐기호" xfId="42"/>
    <cellStyle name="화폐기호0" xfId="4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opLeftCell="A10" zoomScaleNormal="100" workbookViewId="0">
      <selection activeCell="P13" sqref="P13"/>
    </sheetView>
  </sheetViews>
  <sheetFormatPr defaultColWidth="9" defaultRowHeight="13.5"/>
  <cols>
    <col min="1" max="1" width="11.375" style="13" customWidth="1"/>
    <col min="2" max="23" width="7.625" style="13" customWidth="1"/>
    <col min="24" max="25" width="9" style="13"/>
    <col min="26" max="26" width="9" style="13" customWidth="1"/>
    <col min="27" max="27" width="10.125" style="13" customWidth="1"/>
    <col min="28" max="16384" width="9" style="13"/>
  </cols>
  <sheetData>
    <row r="1" spans="1:35" ht="20.25" customHeight="1">
      <c r="A1" s="787" t="s">
        <v>279</v>
      </c>
      <c r="B1" s="787"/>
      <c r="C1" s="787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35" ht="13.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35" ht="20.25" customHeight="1">
      <c r="A3" s="788" t="s">
        <v>774</v>
      </c>
      <c r="B3" s="788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35" s="15" customFormat="1" ht="24.75" customHeight="1">
      <c r="A4" s="798" t="s">
        <v>681</v>
      </c>
      <c r="B4" s="791" t="s">
        <v>335</v>
      </c>
      <c r="C4" s="791"/>
      <c r="D4" s="791" t="s">
        <v>336</v>
      </c>
      <c r="E4" s="791" t="s">
        <v>337</v>
      </c>
      <c r="F4" s="791" t="s">
        <v>338</v>
      </c>
      <c r="G4" s="791" t="s">
        <v>339</v>
      </c>
      <c r="H4" s="791" t="s">
        <v>340</v>
      </c>
      <c r="I4" s="791"/>
      <c r="J4" s="791" t="s">
        <v>537</v>
      </c>
      <c r="K4" s="791" t="s">
        <v>341</v>
      </c>
      <c r="L4" s="789" t="s">
        <v>538</v>
      </c>
      <c r="M4" s="790"/>
      <c r="N4" s="791" t="s">
        <v>542</v>
      </c>
      <c r="O4" s="791"/>
      <c r="P4" s="791" t="s">
        <v>539</v>
      </c>
      <c r="Q4" s="791" t="s">
        <v>342</v>
      </c>
      <c r="R4" s="789" t="s">
        <v>540</v>
      </c>
      <c r="S4" s="790"/>
      <c r="T4" s="791" t="s">
        <v>541</v>
      </c>
      <c r="U4" s="791"/>
      <c r="V4" s="791" t="s">
        <v>343</v>
      </c>
      <c r="W4" s="791"/>
      <c r="X4" s="797" t="s">
        <v>344</v>
      </c>
      <c r="Y4" s="791" t="s">
        <v>345</v>
      </c>
      <c r="Z4" s="794" t="s">
        <v>27</v>
      </c>
      <c r="AA4" s="795" t="s">
        <v>665</v>
      </c>
    </row>
    <row r="5" spans="1:35" s="15" customFormat="1" ht="30" customHeight="1">
      <c r="A5" s="798"/>
      <c r="B5" s="378" t="s">
        <v>346</v>
      </c>
      <c r="C5" s="378" t="s">
        <v>347</v>
      </c>
      <c r="D5" s="378" t="s">
        <v>346</v>
      </c>
      <c r="E5" s="378" t="s">
        <v>347</v>
      </c>
      <c r="F5" s="378" t="s">
        <v>346</v>
      </c>
      <c r="G5" s="378" t="s">
        <v>347</v>
      </c>
      <c r="H5" s="378" t="s">
        <v>346</v>
      </c>
      <c r="I5" s="378" t="s">
        <v>347</v>
      </c>
      <c r="J5" s="378" t="s">
        <v>346</v>
      </c>
      <c r="K5" s="378" t="s">
        <v>347</v>
      </c>
      <c r="L5" s="378" t="s">
        <v>348</v>
      </c>
      <c r="M5" s="378" t="s">
        <v>349</v>
      </c>
      <c r="N5" s="378" t="s">
        <v>346</v>
      </c>
      <c r="O5" s="378" t="s">
        <v>347</v>
      </c>
      <c r="P5" s="378" t="s">
        <v>346</v>
      </c>
      <c r="Q5" s="378" t="s">
        <v>347</v>
      </c>
      <c r="R5" s="378" t="s">
        <v>348</v>
      </c>
      <c r="S5" s="378" t="s">
        <v>349</v>
      </c>
      <c r="T5" s="378" t="s">
        <v>346</v>
      </c>
      <c r="U5" s="378" t="s">
        <v>347</v>
      </c>
      <c r="V5" s="378" t="s">
        <v>346</v>
      </c>
      <c r="W5" s="378" t="s">
        <v>347</v>
      </c>
      <c r="X5" s="797"/>
      <c r="Y5" s="791"/>
      <c r="Z5" s="794"/>
      <c r="AA5" s="796"/>
    </row>
    <row r="6" spans="1:35" s="14" customFormat="1" ht="24.95" customHeight="1">
      <c r="A6" s="196" t="s">
        <v>255</v>
      </c>
      <c r="B6" s="498">
        <v>266</v>
      </c>
      <c r="C6" s="496">
        <v>3637</v>
      </c>
      <c r="D6" s="496">
        <v>1</v>
      </c>
      <c r="E6" s="496">
        <v>470</v>
      </c>
      <c r="F6" s="496">
        <v>9</v>
      </c>
      <c r="G6" s="496">
        <v>1187</v>
      </c>
      <c r="H6" s="496">
        <v>124</v>
      </c>
      <c r="I6" s="496">
        <v>405</v>
      </c>
      <c r="J6" s="497">
        <v>0</v>
      </c>
      <c r="K6" s="497">
        <v>0</v>
      </c>
      <c r="L6" s="496">
        <v>9</v>
      </c>
      <c r="M6" s="496">
        <v>1575</v>
      </c>
      <c r="N6" s="496">
        <v>55</v>
      </c>
      <c r="O6" s="497">
        <v>0</v>
      </c>
      <c r="P6" s="497">
        <v>0</v>
      </c>
      <c r="Q6" s="497">
        <v>0</v>
      </c>
      <c r="R6" s="496">
        <v>68</v>
      </c>
      <c r="S6" s="497">
        <v>0</v>
      </c>
      <c r="T6" s="497">
        <v>0</v>
      </c>
      <c r="U6" s="497">
        <v>0</v>
      </c>
      <c r="V6" s="497">
        <v>0</v>
      </c>
      <c r="W6" s="497">
        <v>0</v>
      </c>
      <c r="X6" s="497">
        <v>0</v>
      </c>
      <c r="Y6" s="496">
        <v>1</v>
      </c>
      <c r="Z6" s="497">
        <v>0</v>
      </c>
      <c r="AA6" s="530">
        <v>0</v>
      </c>
      <c r="AB6" s="13"/>
      <c r="AC6" s="13"/>
      <c r="AD6" s="13"/>
      <c r="AE6" s="13"/>
      <c r="AF6" s="13"/>
      <c r="AG6" s="13"/>
      <c r="AH6" s="13"/>
      <c r="AI6" s="13"/>
    </row>
    <row r="7" spans="1:35" s="14" customFormat="1" ht="24.95" customHeight="1">
      <c r="A7" s="196" t="s">
        <v>261</v>
      </c>
      <c r="B7" s="498">
        <v>260</v>
      </c>
      <c r="C7" s="496">
        <v>3597</v>
      </c>
      <c r="D7" s="496">
        <v>1</v>
      </c>
      <c r="E7" s="496">
        <v>498</v>
      </c>
      <c r="F7" s="496">
        <v>9</v>
      </c>
      <c r="G7" s="496">
        <v>1218</v>
      </c>
      <c r="H7" s="496">
        <v>118</v>
      </c>
      <c r="I7" s="496">
        <v>295</v>
      </c>
      <c r="J7" s="496">
        <v>0</v>
      </c>
      <c r="K7" s="496">
        <v>0</v>
      </c>
      <c r="L7" s="496">
        <v>8</v>
      </c>
      <c r="M7" s="496">
        <v>1586</v>
      </c>
      <c r="N7" s="496">
        <v>53</v>
      </c>
      <c r="O7" s="496">
        <v>0</v>
      </c>
      <c r="P7" s="496">
        <v>0</v>
      </c>
      <c r="Q7" s="496">
        <v>0</v>
      </c>
      <c r="R7" s="496">
        <v>71</v>
      </c>
      <c r="S7" s="496">
        <v>0</v>
      </c>
      <c r="T7" s="496">
        <v>0</v>
      </c>
      <c r="U7" s="496">
        <v>0</v>
      </c>
      <c r="V7" s="496">
        <v>0</v>
      </c>
      <c r="W7" s="496">
        <v>0</v>
      </c>
      <c r="X7" s="496">
        <v>0</v>
      </c>
      <c r="Y7" s="496">
        <v>1</v>
      </c>
      <c r="Z7" s="496">
        <v>0</v>
      </c>
      <c r="AA7" s="529">
        <v>0</v>
      </c>
      <c r="AB7" s="15"/>
      <c r="AC7" s="15"/>
      <c r="AD7" s="15"/>
      <c r="AE7" s="15"/>
      <c r="AF7" s="15"/>
      <c r="AG7" s="15"/>
      <c r="AH7" s="15"/>
      <c r="AI7" s="15"/>
    </row>
    <row r="8" spans="1:35" s="14" customFormat="1" ht="24.95" customHeight="1">
      <c r="A8" s="431" t="s">
        <v>262</v>
      </c>
      <c r="B8" s="498">
        <v>263</v>
      </c>
      <c r="C8" s="496">
        <v>3757</v>
      </c>
      <c r="D8" s="496">
        <v>1</v>
      </c>
      <c r="E8" s="496">
        <v>544</v>
      </c>
      <c r="F8" s="496">
        <v>9</v>
      </c>
      <c r="G8" s="496">
        <v>1200</v>
      </c>
      <c r="H8" s="496">
        <v>121</v>
      </c>
      <c r="I8" s="496">
        <v>236</v>
      </c>
      <c r="J8" s="496">
        <v>0</v>
      </c>
      <c r="K8" s="496">
        <v>0</v>
      </c>
      <c r="L8" s="496">
        <v>9</v>
      </c>
      <c r="M8" s="496">
        <v>1777</v>
      </c>
      <c r="N8" s="496">
        <v>54</v>
      </c>
      <c r="O8" s="496">
        <v>0</v>
      </c>
      <c r="P8" s="496">
        <v>0</v>
      </c>
      <c r="Q8" s="496">
        <v>0</v>
      </c>
      <c r="R8" s="657">
        <v>69</v>
      </c>
      <c r="S8" s="496">
        <v>0</v>
      </c>
      <c r="T8" s="496">
        <v>0</v>
      </c>
      <c r="U8" s="496">
        <v>0</v>
      </c>
      <c r="V8" s="496">
        <v>0</v>
      </c>
      <c r="W8" s="496">
        <v>0</v>
      </c>
      <c r="X8" s="496">
        <v>0</v>
      </c>
      <c r="Y8" s="496">
        <v>1</v>
      </c>
      <c r="Z8" s="496">
        <v>0</v>
      </c>
      <c r="AA8" s="529">
        <v>0</v>
      </c>
      <c r="AB8" s="13"/>
      <c r="AC8" s="13"/>
      <c r="AD8" s="13"/>
      <c r="AE8" s="13"/>
      <c r="AF8" s="13"/>
      <c r="AG8" s="13"/>
      <c r="AH8" s="13"/>
      <c r="AI8" s="13"/>
    </row>
    <row r="9" spans="1:35" s="391" customFormat="1" ht="24.95" customHeight="1">
      <c r="A9" s="656" t="s">
        <v>686</v>
      </c>
      <c r="B9" s="658">
        <v>269</v>
      </c>
      <c r="C9" s="629">
        <v>3782</v>
      </c>
      <c r="D9" s="629">
        <v>1</v>
      </c>
      <c r="E9" s="629">
        <v>544</v>
      </c>
      <c r="F9" s="629">
        <v>8</v>
      </c>
      <c r="G9" s="629">
        <v>1145</v>
      </c>
      <c r="H9" s="629">
        <v>124</v>
      </c>
      <c r="I9" s="629">
        <v>260</v>
      </c>
      <c r="J9" s="629">
        <v>0</v>
      </c>
      <c r="K9" s="629">
        <v>0</v>
      </c>
      <c r="L9" s="629">
        <v>9</v>
      </c>
      <c r="M9" s="629">
        <v>1833</v>
      </c>
      <c r="N9" s="629">
        <v>55</v>
      </c>
      <c r="O9" s="629">
        <v>0</v>
      </c>
      <c r="P9" s="629">
        <v>0</v>
      </c>
      <c r="Q9" s="629">
        <v>0</v>
      </c>
      <c r="R9" s="629">
        <v>72</v>
      </c>
      <c r="S9" s="629">
        <v>0</v>
      </c>
      <c r="T9" s="629">
        <v>0</v>
      </c>
      <c r="U9" s="629">
        <v>0</v>
      </c>
      <c r="V9" s="629">
        <v>0</v>
      </c>
      <c r="W9" s="629">
        <v>0</v>
      </c>
      <c r="X9" s="629">
        <v>0</v>
      </c>
      <c r="Y9" s="629">
        <v>1</v>
      </c>
      <c r="Z9" s="629">
        <v>0</v>
      </c>
      <c r="AA9" s="659">
        <v>0</v>
      </c>
      <c r="AB9" s="13"/>
      <c r="AC9" s="13"/>
      <c r="AD9" s="13"/>
      <c r="AE9" s="13"/>
      <c r="AF9" s="13"/>
      <c r="AG9" s="13"/>
      <c r="AH9" s="13"/>
      <c r="AI9" s="13"/>
    </row>
    <row r="10" spans="1:35" s="14" customFormat="1" ht="24.95" customHeight="1">
      <c r="A10" s="656" t="s">
        <v>787</v>
      </c>
      <c r="B10" s="658">
        <v>264</v>
      </c>
      <c r="C10" s="629">
        <v>3791</v>
      </c>
      <c r="D10" s="630">
        <v>1</v>
      </c>
      <c r="E10" s="629">
        <v>544</v>
      </c>
      <c r="F10" s="630">
        <v>8</v>
      </c>
      <c r="G10" s="630">
        <v>1109</v>
      </c>
      <c r="H10" s="630">
        <v>122</v>
      </c>
      <c r="I10" s="630">
        <v>260</v>
      </c>
      <c r="J10" s="630">
        <v>0</v>
      </c>
      <c r="K10" s="630">
        <v>0</v>
      </c>
      <c r="L10" s="630">
        <v>9</v>
      </c>
      <c r="M10" s="630">
        <v>1878</v>
      </c>
      <c r="N10" s="630">
        <v>55</v>
      </c>
      <c r="O10" s="630">
        <v>0</v>
      </c>
      <c r="P10" s="630">
        <v>0</v>
      </c>
      <c r="Q10" s="630">
        <v>0</v>
      </c>
      <c r="R10" s="630">
        <v>69</v>
      </c>
      <c r="S10" s="630">
        <v>0</v>
      </c>
      <c r="T10" s="630">
        <v>0</v>
      </c>
      <c r="U10" s="630">
        <v>0</v>
      </c>
      <c r="V10" s="630">
        <v>0</v>
      </c>
      <c r="W10" s="630">
        <v>0</v>
      </c>
      <c r="X10" s="630">
        <v>0</v>
      </c>
      <c r="Y10" s="630">
        <v>1</v>
      </c>
      <c r="Z10" s="629">
        <v>0</v>
      </c>
      <c r="AA10" s="629">
        <v>0</v>
      </c>
      <c r="AB10" s="15"/>
      <c r="AC10" s="15"/>
      <c r="AD10" s="15"/>
      <c r="AE10" s="15"/>
      <c r="AF10" s="15"/>
      <c r="AG10" s="15"/>
      <c r="AH10" s="15"/>
      <c r="AI10" s="15"/>
    </row>
    <row r="11" spans="1:35" ht="24.75" customHeight="1">
      <c r="A11" s="590" t="s">
        <v>791</v>
      </c>
      <c r="B11" s="735">
        <v>264</v>
      </c>
      <c r="C11" s="736">
        <v>3674</v>
      </c>
      <c r="D11" s="736">
        <v>1</v>
      </c>
      <c r="E11" s="736">
        <v>514</v>
      </c>
      <c r="F11" s="736">
        <v>9</v>
      </c>
      <c r="G11" s="736">
        <v>1397</v>
      </c>
      <c r="H11" s="736">
        <v>123</v>
      </c>
      <c r="I11" s="736">
        <v>237</v>
      </c>
      <c r="J11" s="736"/>
      <c r="K11" s="736"/>
      <c r="L11" s="736">
        <v>8</v>
      </c>
      <c r="M11" s="736">
        <v>1526</v>
      </c>
      <c r="N11" s="736">
        <v>55</v>
      </c>
      <c r="O11" s="736"/>
      <c r="P11" s="736"/>
      <c r="Q11" s="736"/>
      <c r="R11" s="736">
        <v>68</v>
      </c>
      <c r="S11" s="736"/>
      <c r="T11" s="736"/>
      <c r="U11" s="736"/>
      <c r="V11" s="736"/>
      <c r="W11" s="736"/>
      <c r="X11" s="736"/>
      <c r="Y11" s="736">
        <v>1</v>
      </c>
      <c r="Z11" s="736"/>
      <c r="AA11" s="737"/>
    </row>
    <row r="12" spans="1:35" s="14" customFormat="1" ht="24.95" customHeight="1">
      <c r="A12" s="564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499"/>
      <c r="AC12" s="15"/>
      <c r="AD12" s="15"/>
      <c r="AE12" s="15"/>
      <c r="AF12" s="15"/>
      <c r="AG12" s="15"/>
      <c r="AH12" s="15"/>
      <c r="AI12" s="15"/>
    </row>
    <row r="13" spans="1:35" s="14" customFormat="1" ht="24.95" customHeight="1">
      <c r="A13" s="591" t="s">
        <v>26</v>
      </c>
      <c r="B13" s="631">
        <v>26</v>
      </c>
      <c r="C13" s="631">
        <f>SUM(E13,G13,I13,K13,M13,O13,Q13,S13,U13,W13)</f>
        <v>600</v>
      </c>
      <c r="D13" s="632">
        <v>0</v>
      </c>
      <c r="E13" s="632">
        <v>0</v>
      </c>
      <c r="F13" s="631">
        <v>4</v>
      </c>
      <c r="G13" s="631">
        <v>599</v>
      </c>
      <c r="H13" s="633">
        <v>11</v>
      </c>
      <c r="I13" s="633">
        <v>1</v>
      </c>
      <c r="J13" s="632">
        <v>0</v>
      </c>
      <c r="K13" s="632">
        <v>0</v>
      </c>
      <c r="L13" s="633">
        <v>0</v>
      </c>
      <c r="M13" s="633">
        <v>0</v>
      </c>
      <c r="N13" s="634">
        <v>6</v>
      </c>
      <c r="O13" s="632">
        <v>0</v>
      </c>
      <c r="P13" s="635">
        <v>0</v>
      </c>
      <c r="Q13" s="635">
        <v>0</v>
      </c>
      <c r="R13" s="636">
        <v>5</v>
      </c>
      <c r="S13" s="738">
        <v>0</v>
      </c>
      <c r="T13" s="738">
        <v>0</v>
      </c>
      <c r="U13" s="738">
        <v>0</v>
      </c>
      <c r="V13" s="738">
        <v>0</v>
      </c>
      <c r="W13" s="738">
        <v>0</v>
      </c>
      <c r="X13" s="738">
        <v>0</v>
      </c>
      <c r="Y13" s="738">
        <v>0</v>
      </c>
      <c r="Z13" s="738">
        <v>0</v>
      </c>
      <c r="AA13" s="738">
        <v>0</v>
      </c>
      <c r="AB13" s="499"/>
      <c r="AC13" s="13"/>
      <c r="AD13" s="13"/>
      <c r="AE13" s="13"/>
      <c r="AF13" s="13"/>
      <c r="AG13" s="13"/>
      <c r="AH13" s="13"/>
      <c r="AI13" s="13"/>
    </row>
    <row r="14" spans="1:35" s="14" customFormat="1" ht="24.95" customHeight="1">
      <c r="A14" s="592" t="s">
        <v>699</v>
      </c>
      <c r="B14" s="631">
        <v>21</v>
      </c>
      <c r="C14" s="631">
        <f>SUM(E14,G14,I14,K14,M14,O14,Q14,S14,U14,W14)</f>
        <v>381</v>
      </c>
      <c r="D14" s="632">
        <v>0</v>
      </c>
      <c r="E14" s="632">
        <v>0</v>
      </c>
      <c r="F14" s="631">
        <v>1</v>
      </c>
      <c r="G14" s="631">
        <v>99</v>
      </c>
      <c r="H14" s="633">
        <v>8</v>
      </c>
      <c r="I14" s="633">
        <v>0</v>
      </c>
      <c r="J14" s="632">
        <v>0</v>
      </c>
      <c r="K14" s="632">
        <v>0</v>
      </c>
      <c r="L14" s="632">
        <v>2</v>
      </c>
      <c r="M14" s="632">
        <v>282</v>
      </c>
      <c r="N14" s="634">
        <v>7</v>
      </c>
      <c r="O14" s="632">
        <v>0</v>
      </c>
      <c r="P14" s="635">
        <v>0</v>
      </c>
      <c r="Q14" s="635">
        <v>0</v>
      </c>
      <c r="R14" s="636">
        <v>3</v>
      </c>
      <c r="S14" s="738">
        <v>0</v>
      </c>
      <c r="T14" s="738">
        <v>0</v>
      </c>
      <c r="U14" s="738">
        <v>0</v>
      </c>
      <c r="V14" s="738">
        <v>0</v>
      </c>
      <c r="W14" s="738">
        <v>0</v>
      </c>
      <c r="X14" s="738">
        <v>0</v>
      </c>
      <c r="Y14" s="738">
        <v>0</v>
      </c>
      <c r="Z14" s="738">
        <v>0</v>
      </c>
      <c r="AA14" s="738">
        <v>0</v>
      </c>
      <c r="AB14" s="499"/>
      <c r="AC14" s="15"/>
      <c r="AD14" s="15"/>
      <c r="AE14" s="15"/>
      <c r="AF14" s="15"/>
      <c r="AG14" s="15"/>
      <c r="AH14" s="15"/>
      <c r="AI14" s="15"/>
    </row>
    <row r="15" spans="1:35" s="14" customFormat="1" ht="24.95" customHeight="1">
      <c r="A15" s="593" t="s">
        <v>25</v>
      </c>
      <c r="B15" s="631">
        <v>26</v>
      </c>
      <c r="C15" s="631">
        <f>SUM(E15,G15,I15,K15,M15,O15,Q15,S15,U15,W15)</f>
        <v>239</v>
      </c>
      <c r="D15" s="632">
        <v>0</v>
      </c>
      <c r="E15" s="632">
        <v>0</v>
      </c>
      <c r="F15" s="631">
        <v>1</v>
      </c>
      <c r="G15" s="631">
        <v>220</v>
      </c>
      <c r="H15" s="633">
        <v>10</v>
      </c>
      <c r="I15" s="633">
        <v>19</v>
      </c>
      <c r="J15" s="632">
        <v>0</v>
      </c>
      <c r="K15" s="632">
        <v>0</v>
      </c>
      <c r="L15" s="632">
        <v>0</v>
      </c>
      <c r="M15" s="632">
        <v>0</v>
      </c>
      <c r="N15" s="634">
        <v>7</v>
      </c>
      <c r="O15" s="632">
        <v>0</v>
      </c>
      <c r="P15" s="635">
        <v>0</v>
      </c>
      <c r="Q15" s="635">
        <v>0</v>
      </c>
      <c r="R15" s="636">
        <v>8</v>
      </c>
      <c r="S15" s="738">
        <v>0</v>
      </c>
      <c r="T15" s="738">
        <v>0</v>
      </c>
      <c r="U15" s="738">
        <v>0</v>
      </c>
      <c r="V15" s="738">
        <v>0</v>
      </c>
      <c r="W15" s="738">
        <v>0</v>
      </c>
      <c r="X15" s="738">
        <v>0</v>
      </c>
      <c r="Y15" s="738">
        <v>0</v>
      </c>
      <c r="Z15" s="738">
        <v>0</v>
      </c>
      <c r="AA15" s="738">
        <v>0</v>
      </c>
      <c r="AB15" s="499"/>
      <c r="AC15" s="13"/>
      <c r="AD15" s="13"/>
      <c r="AE15" s="13"/>
      <c r="AF15" s="13"/>
      <c r="AG15" s="13"/>
      <c r="AH15" s="13"/>
      <c r="AI15" s="13"/>
    </row>
    <row r="16" spans="1:35" s="14" customFormat="1" ht="24.95" customHeight="1">
      <c r="A16" s="593" t="s">
        <v>24</v>
      </c>
      <c r="B16" s="631">
        <v>9</v>
      </c>
      <c r="C16" s="631">
        <f t="shared" ref="C16:C26" si="0">SUM(E16,G16,I16,K16,M16,O16)</f>
        <v>0</v>
      </c>
      <c r="D16" s="632">
        <v>0</v>
      </c>
      <c r="E16" s="632">
        <v>0</v>
      </c>
      <c r="F16" s="631">
        <v>0</v>
      </c>
      <c r="G16" s="631">
        <v>0</v>
      </c>
      <c r="H16" s="633">
        <v>6</v>
      </c>
      <c r="I16" s="633">
        <v>0</v>
      </c>
      <c r="J16" s="632">
        <v>0</v>
      </c>
      <c r="K16" s="632">
        <v>0</v>
      </c>
      <c r="L16" s="632">
        <v>0</v>
      </c>
      <c r="M16" s="632">
        <v>0</v>
      </c>
      <c r="N16" s="634">
        <v>7</v>
      </c>
      <c r="O16" s="632">
        <v>0</v>
      </c>
      <c r="P16" s="635">
        <v>0</v>
      </c>
      <c r="Q16" s="635">
        <v>0</v>
      </c>
      <c r="R16" s="636">
        <v>2</v>
      </c>
      <c r="S16" s="738">
        <v>0</v>
      </c>
      <c r="T16" s="738">
        <v>0</v>
      </c>
      <c r="U16" s="738">
        <v>0</v>
      </c>
      <c r="V16" s="738">
        <v>0</v>
      </c>
      <c r="W16" s="738">
        <v>0</v>
      </c>
      <c r="X16" s="738">
        <v>0</v>
      </c>
      <c r="Y16" s="738">
        <v>0</v>
      </c>
      <c r="Z16" s="738">
        <v>0</v>
      </c>
      <c r="AA16" s="738">
        <v>0</v>
      </c>
      <c r="AB16" s="499"/>
      <c r="AC16" s="15"/>
      <c r="AD16" s="15"/>
      <c r="AE16" s="15"/>
      <c r="AF16" s="15"/>
      <c r="AG16" s="15"/>
      <c r="AH16" s="15"/>
      <c r="AI16" s="15"/>
    </row>
    <row r="17" spans="1:40" s="14" customFormat="1" ht="24.95" customHeight="1">
      <c r="A17" s="594" t="s">
        <v>700</v>
      </c>
      <c r="B17" s="631">
        <v>19</v>
      </c>
      <c r="C17" s="631">
        <f t="shared" ref="C17:C25" si="1">SUM(E17,G17,I17,K17,M17,O17,Q17,S17,U17,W17)</f>
        <v>185</v>
      </c>
      <c r="D17" s="632">
        <v>0</v>
      </c>
      <c r="E17" s="632">
        <v>0</v>
      </c>
      <c r="F17" s="631">
        <v>1</v>
      </c>
      <c r="G17" s="631">
        <v>174</v>
      </c>
      <c r="H17" s="633">
        <v>10</v>
      </c>
      <c r="I17" s="633">
        <v>11</v>
      </c>
      <c r="J17" s="632">
        <v>0</v>
      </c>
      <c r="K17" s="632">
        <v>0</v>
      </c>
      <c r="L17" s="632">
        <v>0</v>
      </c>
      <c r="M17" s="632">
        <v>0</v>
      </c>
      <c r="N17" s="634">
        <v>7</v>
      </c>
      <c r="O17" s="632">
        <v>0</v>
      </c>
      <c r="P17" s="635">
        <v>0</v>
      </c>
      <c r="Q17" s="635">
        <v>0</v>
      </c>
      <c r="R17" s="636">
        <v>6</v>
      </c>
      <c r="S17" s="738">
        <v>0</v>
      </c>
      <c r="T17" s="738">
        <v>0</v>
      </c>
      <c r="U17" s="738">
        <v>0</v>
      </c>
      <c r="V17" s="738">
        <v>0</v>
      </c>
      <c r="W17" s="738">
        <v>0</v>
      </c>
      <c r="X17" s="738">
        <v>0</v>
      </c>
      <c r="Y17" s="738">
        <v>0</v>
      </c>
      <c r="Z17" s="738">
        <v>0</v>
      </c>
      <c r="AA17" s="738">
        <v>0</v>
      </c>
      <c r="AB17" s="499"/>
      <c r="AC17" s="13"/>
      <c r="AD17" s="13"/>
      <c r="AE17" s="13"/>
      <c r="AF17" s="13"/>
      <c r="AG17" s="13"/>
      <c r="AH17" s="13"/>
      <c r="AI17" s="13"/>
    </row>
    <row r="18" spans="1:40" s="14" customFormat="1" ht="24.95" customHeight="1">
      <c r="A18" s="593" t="s">
        <v>23</v>
      </c>
      <c r="B18" s="631">
        <v>10</v>
      </c>
      <c r="C18" s="631">
        <f t="shared" si="1"/>
        <v>23</v>
      </c>
      <c r="D18" s="632">
        <v>0</v>
      </c>
      <c r="E18" s="632">
        <v>0</v>
      </c>
      <c r="F18" s="632">
        <v>0</v>
      </c>
      <c r="G18" s="632">
        <v>0</v>
      </c>
      <c r="H18" s="633">
        <v>6</v>
      </c>
      <c r="I18" s="632">
        <v>23</v>
      </c>
      <c r="J18" s="632">
        <v>0</v>
      </c>
      <c r="K18" s="632">
        <v>0</v>
      </c>
      <c r="L18" s="632">
        <v>0</v>
      </c>
      <c r="M18" s="632">
        <v>0</v>
      </c>
      <c r="N18" s="634">
        <v>7</v>
      </c>
      <c r="O18" s="632">
        <v>0</v>
      </c>
      <c r="P18" s="635">
        <v>0</v>
      </c>
      <c r="Q18" s="635">
        <v>0</v>
      </c>
      <c r="R18" s="636">
        <v>2</v>
      </c>
      <c r="S18" s="738">
        <v>0</v>
      </c>
      <c r="T18" s="738">
        <v>0</v>
      </c>
      <c r="U18" s="738">
        <v>0</v>
      </c>
      <c r="V18" s="738">
        <v>0</v>
      </c>
      <c r="W18" s="738">
        <v>0</v>
      </c>
      <c r="X18" s="738">
        <v>0</v>
      </c>
      <c r="Y18" s="738">
        <v>0</v>
      </c>
      <c r="Z18" s="738">
        <v>0</v>
      </c>
      <c r="AA18" s="738">
        <v>0</v>
      </c>
      <c r="AB18" s="499"/>
      <c r="AC18" s="15"/>
      <c r="AD18" s="15"/>
      <c r="AE18" s="15"/>
      <c r="AF18" s="15"/>
      <c r="AG18" s="15"/>
      <c r="AH18" s="15"/>
      <c r="AI18" s="15"/>
    </row>
    <row r="19" spans="1:40" s="14" customFormat="1" ht="24.95" customHeight="1">
      <c r="A19" s="593" t="s">
        <v>22</v>
      </c>
      <c r="B19" s="631">
        <v>16</v>
      </c>
      <c r="C19" s="631">
        <f t="shared" si="1"/>
        <v>20</v>
      </c>
      <c r="D19" s="632">
        <v>0</v>
      </c>
      <c r="E19" s="632">
        <v>0</v>
      </c>
      <c r="F19" s="632">
        <v>0</v>
      </c>
      <c r="G19" s="632">
        <v>0</v>
      </c>
      <c r="H19" s="633">
        <v>8</v>
      </c>
      <c r="I19" s="633">
        <v>20</v>
      </c>
      <c r="J19" s="632">
        <v>0</v>
      </c>
      <c r="K19" s="632">
        <v>0</v>
      </c>
      <c r="L19" s="632">
        <v>0</v>
      </c>
      <c r="M19" s="632">
        <v>0</v>
      </c>
      <c r="N19" s="634">
        <v>7</v>
      </c>
      <c r="O19" s="632">
        <v>0</v>
      </c>
      <c r="P19" s="635">
        <v>0</v>
      </c>
      <c r="Q19" s="635">
        <v>0</v>
      </c>
      <c r="R19" s="636">
        <v>6</v>
      </c>
      <c r="S19" s="738">
        <v>0</v>
      </c>
      <c r="T19" s="738">
        <v>0</v>
      </c>
      <c r="U19" s="738">
        <v>0</v>
      </c>
      <c r="V19" s="738">
        <v>0</v>
      </c>
      <c r="W19" s="738">
        <v>0</v>
      </c>
      <c r="X19" s="738">
        <v>0</v>
      </c>
      <c r="Y19" s="738">
        <v>0</v>
      </c>
      <c r="Z19" s="738">
        <v>0</v>
      </c>
      <c r="AA19" s="738">
        <v>0</v>
      </c>
      <c r="AB19" s="499"/>
      <c r="AC19" s="13"/>
      <c r="AD19" s="13"/>
      <c r="AE19" s="13"/>
      <c r="AF19" s="13"/>
      <c r="AG19" s="13"/>
      <c r="AH19" s="13"/>
      <c r="AI19" s="13"/>
    </row>
    <row r="20" spans="1:40" s="14" customFormat="1" ht="24.95" customHeight="1">
      <c r="A20" s="593" t="s">
        <v>21</v>
      </c>
      <c r="B20" s="631">
        <v>15</v>
      </c>
      <c r="C20" s="631">
        <f t="shared" si="1"/>
        <v>55</v>
      </c>
      <c r="D20" s="632">
        <v>0</v>
      </c>
      <c r="E20" s="632">
        <v>0</v>
      </c>
      <c r="F20" s="632">
        <v>0</v>
      </c>
      <c r="G20" s="632">
        <v>0</v>
      </c>
      <c r="H20" s="633">
        <v>6</v>
      </c>
      <c r="I20" s="633">
        <v>55</v>
      </c>
      <c r="J20" s="632">
        <v>0</v>
      </c>
      <c r="K20" s="632">
        <v>0</v>
      </c>
      <c r="L20" s="632">
        <v>0</v>
      </c>
      <c r="M20" s="632">
        <v>0</v>
      </c>
      <c r="N20" s="634">
        <v>7</v>
      </c>
      <c r="O20" s="632">
        <v>0</v>
      </c>
      <c r="P20" s="635">
        <v>0</v>
      </c>
      <c r="Q20" s="635">
        <v>0</v>
      </c>
      <c r="R20" s="636">
        <v>5</v>
      </c>
      <c r="S20" s="738">
        <v>0</v>
      </c>
      <c r="T20" s="738">
        <v>0</v>
      </c>
      <c r="U20" s="738">
        <v>0</v>
      </c>
      <c r="V20" s="738">
        <v>0</v>
      </c>
      <c r="W20" s="738">
        <v>0</v>
      </c>
      <c r="X20" s="738">
        <v>0</v>
      </c>
      <c r="Y20" s="738">
        <v>0</v>
      </c>
      <c r="Z20" s="738">
        <v>0</v>
      </c>
      <c r="AA20" s="738">
        <v>0</v>
      </c>
      <c r="AB20" s="499"/>
      <c r="AC20" s="15"/>
      <c r="AD20" s="15"/>
      <c r="AE20" s="15"/>
      <c r="AF20" s="15"/>
      <c r="AG20" s="15"/>
      <c r="AH20" s="15"/>
      <c r="AI20" s="15"/>
    </row>
    <row r="21" spans="1:40" s="14" customFormat="1" ht="24.95" customHeight="1">
      <c r="A21" s="593" t="s">
        <v>20</v>
      </c>
      <c r="B21" s="631">
        <v>10</v>
      </c>
      <c r="C21" s="631">
        <f t="shared" si="1"/>
        <v>153</v>
      </c>
      <c r="D21" s="632">
        <v>0</v>
      </c>
      <c r="E21" s="632">
        <v>0</v>
      </c>
      <c r="F21" s="632">
        <v>0</v>
      </c>
      <c r="G21" s="632">
        <v>0</v>
      </c>
      <c r="H21" s="633">
        <v>5</v>
      </c>
      <c r="I21" s="633">
        <v>0</v>
      </c>
      <c r="J21" s="632">
        <v>0</v>
      </c>
      <c r="K21" s="632">
        <v>0</v>
      </c>
      <c r="L21" s="632">
        <v>1</v>
      </c>
      <c r="M21" s="632">
        <v>153</v>
      </c>
      <c r="N21" s="634">
        <v>7</v>
      </c>
      <c r="O21" s="632">
        <v>0</v>
      </c>
      <c r="P21" s="635">
        <v>0</v>
      </c>
      <c r="Q21" s="635">
        <v>0</v>
      </c>
      <c r="R21" s="636">
        <v>2</v>
      </c>
      <c r="S21" s="738">
        <v>0</v>
      </c>
      <c r="T21" s="738">
        <v>0</v>
      </c>
      <c r="U21" s="738">
        <v>0</v>
      </c>
      <c r="V21" s="738">
        <v>0</v>
      </c>
      <c r="W21" s="738">
        <v>0</v>
      </c>
      <c r="X21" s="738">
        <v>0</v>
      </c>
      <c r="Y21" s="738">
        <v>0</v>
      </c>
      <c r="Z21" s="738">
        <v>0</v>
      </c>
      <c r="AA21" s="738">
        <v>0</v>
      </c>
      <c r="AB21" s="499"/>
      <c r="AC21" s="13"/>
      <c r="AD21" s="13"/>
      <c r="AE21" s="13"/>
      <c r="AF21" s="13"/>
      <c r="AG21" s="13"/>
      <c r="AH21" s="13"/>
      <c r="AI21" s="13"/>
    </row>
    <row r="22" spans="1:40" s="14" customFormat="1" ht="24.95" customHeight="1">
      <c r="A22" s="593" t="s">
        <v>19</v>
      </c>
      <c r="B22" s="631">
        <v>12</v>
      </c>
      <c r="C22" s="631">
        <f t="shared" si="1"/>
        <v>24</v>
      </c>
      <c r="D22" s="632">
        <v>0</v>
      </c>
      <c r="E22" s="632">
        <v>0</v>
      </c>
      <c r="F22" s="632">
        <v>0</v>
      </c>
      <c r="G22" s="632">
        <v>0</v>
      </c>
      <c r="H22" s="633">
        <v>5</v>
      </c>
      <c r="I22" s="632">
        <v>24</v>
      </c>
      <c r="J22" s="632">
        <v>0</v>
      </c>
      <c r="K22" s="632">
        <v>0</v>
      </c>
      <c r="L22" s="632">
        <v>0</v>
      </c>
      <c r="M22" s="632">
        <v>0</v>
      </c>
      <c r="N22" s="634">
        <v>7</v>
      </c>
      <c r="O22" s="632">
        <v>0</v>
      </c>
      <c r="P22" s="635">
        <v>0</v>
      </c>
      <c r="Q22" s="635">
        <v>0</v>
      </c>
      <c r="R22" s="636">
        <v>6</v>
      </c>
      <c r="S22" s="738">
        <v>0</v>
      </c>
      <c r="T22" s="738">
        <v>0</v>
      </c>
      <c r="U22" s="738">
        <v>0</v>
      </c>
      <c r="V22" s="738">
        <v>0</v>
      </c>
      <c r="W22" s="738">
        <v>0</v>
      </c>
      <c r="X22" s="738">
        <v>0</v>
      </c>
      <c r="Y22" s="738">
        <v>0</v>
      </c>
      <c r="Z22" s="738">
        <v>0</v>
      </c>
      <c r="AA22" s="738">
        <v>0</v>
      </c>
      <c r="AB22" s="499"/>
      <c r="AC22" s="15"/>
      <c r="AD22" s="15"/>
      <c r="AE22" s="15"/>
      <c r="AF22" s="15"/>
      <c r="AG22" s="15"/>
      <c r="AH22" s="15"/>
      <c r="AI22" s="15"/>
    </row>
    <row r="23" spans="1:40" s="14" customFormat="1" ht="24.95" customHeight="1">
      <c r="A23" s="593" t="s">
        <v>18</v>
      </c>
      <c r="B23" s="631">
        <v>6</v>
      </c>
      <c r="C23" s="631">
        <f t="shared" si="1"/>
        <v>133</v>
      </c>
      <c r="D23" s="632">
        <v>0</v>
      </c>
      <c r="E23" s="632">
        <v>0</v>
      </c>
      <c r="F23" s="631">
        <v>1</v>
      </c>
      <c r="G23" s="631">
        <v>133</v>
      </c>
      <c r="H23" s="633">
        <v>3</v>
      </c>
      <c r="I23" s="632">
        <v>0</v>
      </c>
      <c r="J23" s="632">
        <v>0</v>
      </c>
      <c r="K23" s="632">
        <v>0</v>
      </c>
      <c r="L23" s="632">
        <v>0</v>
      </c>
      <c r="M23" s="632">
        <v>0</v>
      </c>
      <c r="N23" s="634">
        <v>7</v>
      </c>
      <c r="O23" s="632">
        <v>0</v>
      </c>
      <c r="P23" s="635">
        <v>0</v>
      </c>
      <c r="Q23" s="635">
        <v>0</v>
      </c>
      <c r="R23" s="636">
        <v>0</v>
      </c>
      <c r="S23" s="738">
        <v>0</v>
      </c>
      <c r="T23" s="738">
        <v>0</v>
      </c>
      <c r="U23" s="738">
        <v>0</v>
      </c>
      <c r="V23" s="738">
        <v>0</v>
      </c>
      <c r="W23" s="738">
        <v>0</v>
      </c>
      <c r="X23" s="738">
        <v>0</v>
      </c>
      <c r="Y23" s="738">
        <v>0</v>
      </c>
      <c r="Z23" s="738">
        <v>0</v>
      </c>
      <c r="AA23" s="738">
        <v>0</v>
      </c>
      <c r="AB23" s="499"/>
      <c r="AC23" s="13"/>
      <c r="AD23" s="15"/>
      <c r="AE23" s="15"/>
      <c r="AF23" s="15"/>
      <c r="AG23" s="15"/>
      <c r="AH23" s="15"/>
      <c r="AI23" s="15"/>
    </row>
    <row r="24" spans="1:40" s="14" customFormat="1" ht="24.95" customHeight="1">
      <c r="A24" s="593" t="s">
        <v>17</v>
      </c>
      <c r="B24" s="631">
        <v>13</v>
      </c>
      <c r="C24" s="631">
        <f t="shared" si="1"/>
        <v>623</v>
      </c>
      <c r="D24" s="632">
        <v>0</v>
      </c>
      <c r="E24" s="632">
        <v>0</v>
      </c>
      <c r="F24" s="631">
        <v>0</v>
      </c>
      <c r="G24" s="631">
        <v>0</v>
      </c>
      <c r="H24" s="633">
        <v>7</v>
      </c>
      <c r="I24" s="632">
        <v>31</v>
      </c>
      <c r="J24" s="632">
        <v>0</v>
      </c>
      <c r="K24" s="632">
        <v>0</v>
      </c>
      <c r="L24" s="633">
        <v>3</v>
      </c>
      <c r="M24" s="633">
        <v>592</v>
      </c>
      <c r="N24" s="634">
        <v>7</v>
      </c>
      <c r="O24" s="632">
        <v>0</v>
      </c>
      <c r="P24" s="635">
        <v>0</v>
      </c>
      <c r="Q24" s="635">
        <v>0</v>
      </c>
      <c r="R24" s="636">
        <v>2</v>
      </c>
      <c r="S24" s="738">
        <v>0</v>
      </c>
      <c r="T24" s="738">
        <v>0</v>
      </c>
      <c r="U24" s="738">
        <v>0</v>
      </c>
      <c r="V24" s="738">
        <v>0</v>
      </c>
      <c r="W24" s="738">
        <v>0</v>
      </c>
      <c r="X24" s="738">
        <v>0</v>
      </c>
      <c r="Y24" s="738">
        <v>1</v>
      </c>
      <c r="Z24" s="738">
        <v>0</v>
      </c>
      <c r="AA24" s="738">
        <v>0</v>
      </c>
      <c r="AB24" s="499"/>
      <c r="AC24" s="15"/>
      <c r="AD24" s="13"/>
      <c r="AE24" s="13"/>
      <c r="AF24" s="13"/>
      <c r="AG24" s="13"/>
      <c r="AH24" s="13"/>
      <c r="AI24" s="13"/>
    </row>
    <row r="25" spans="1:40" s="14" customFormat="1" ht="24.95" customHeight="1">
      <c r="A25" s="593" t="s">
        <v>16</v>
      </c>
      <c r="B25" s="631">
        <v>34</v>
      </c>
      <c r="C25" s="631">
        <f t="shared" si="1"/>
        <v>196</v>
      </c>
      <c r="D25" s="632">
        <v>0</v>
      </c>
      <c r="E25" s="632">
        <v>0</v>
      </c>
      <c r="F25" s="631">
        <v>1</v>
      </c>
      <c r="G25" s="631">
        <v>172</v>
      </c>
      <c r="H25" s="633">
        <v>17</v>
      </c>
      <c r="I25" s="633">
        <v>24</v>
      </c>
      <c r="J25" s="632">
        <v>0</v>
      </c>
      <c r="K25" s="632">
        <v>0</v>
      </c>
      <c r="L25" s="632">
        <v>0</v>
      </c>
      <c r="M25" s="632">
        <v>0</v>
      </c>
      <c r="N25" s="634">
        <v>7</v>
      </c>
      <c r="O25" s="632">
        <v>0</v>
      </c>
      <c r="P25" s="635">
        <v>0</v>
      </c>
      <c r="Q25" s="635">
        <v>0</v>
      </c>
      <c r="R25" s="636">
        <v>8</v>
      </c>
      <c r="S25" s="738">
        <v>0</v>
      </c>
      <c r="T25" s="738">
        <v>0</v>
      </c>
      <c r="U25" s="738">
        <v>0</v>
      </c>
      <c r="V25" s="738">
        <v>0</v>
      </c>
      <c r="W25" s="738">
        <v>0</v>
      </c>
      <c r="X25" s="738">
        <v>0</v>
      </c>
      <c r="Y25" s="738">
        <v>0</v>
      </c>
      <c r="Z25" s="738">
        <v>0</v>
      </c>
      <c r="AA25" s="738">
        <v>0</v>
      </c>
      <c r="AB25" s="499"/>
      <c r="AC25" s="13"/>
      <c r="AD25" s="15"/>
      <c r="AE25" s="15"/>
      <c r="AF25" s="15"/>
      <c r="AG25" s="15"/>
      <c r="AH25" s="15"/>
      <c r="AI25" s="15"/>
    </row>
    <row r="26" spans="1:40" s="14" customFormat="1" ht="24.95" customHeight="1">
      <c r="A26" s="593" t="s">
        <v>15</v>
      </c>
      <c r="B26" s="631">
        <v>17</v>
      </c>
      <c r="C26" s="631">
        <f t="shared" si="0"/>
        <v>0</v>
      </c>
      <c r="D26" s="632">
        <v>0</v>
      </c>
      <c r="E26" s="632">
        <v>0</v>
      </c>
      <c r="F26" s="631">
        <v>0</v>
      </c>
      <c r="G26" s="631">
        <v>0</v>
      </c>
      <c r="H26" s="633">
        <v>7</v>
      </c>
      <c r="I26" s="633">
        <v>0</v>
      </c>
      <c r="J26" s="632">
        <v>0</v>
      </c>
      <c r="K26" s="632">
        <v>0</v>
      </c>
      <c r="L26" s="632">
        <v>0</v>
      </c>
      <c r="M26" s="632">
        <v>0</v>
      </c>
      <c r="N26" s="634">
        <v>7</v>
      </c>
      <c r="O26" s="632">
        <v>0</v>
      </c>
      <c r="P26" s="635">
        <v>0</v>
      </c>
      <c r="Q26" s="635">
        <v>0</v>
      </c>
      <c r="R26" s="636">
        <v>4</v>
      </c>
      <c r="S26" s="738">
        <v>0</v>
      </c>
      <c r="T26" s="738">
        <v>0</v>
      </c>
      <c r="U26" s="738">
        <v>0</v>
      </c>
      <c r="V26" s="738">
        <v>0</v>
      </c>
      <c r="W26" s="738">
        <v>0</v>
      </c>
      <c r="X26" s="738">
        <v>0</v>
      </c>
      <c r="Y26" s="738">
        <v>0</v>
      </c>
      <c r="Z26" s="738">
        <v>0</v>
      </c>
      <c r="AA26" s="738">
        <v>0</v>
      </c>
      <c r="AB26" s="499"/>
      <c r="AC26" s="15"/>
      <c r="AD26" s="13"/>
      <c r="AE26" s="13"/>
      <c r="AF26" s="13"/>
      <c r="AG26" s="13"/>
      <c r="AH26" s="13"/>
      <c r="AI26" s="13"/>
    </row>
    <row r="27" spans="1:40" s="14" customFormat="1" ht="24.95" customHeight="1">
      <c r="A27" s="593" t="s">
        <v>14</v>
      </c>
      <c r="B27" s="631">
        <v>4</v>
      </c>
      <c r="C27" s="631">
        <f>SUM(E27,G27,I27,K27,M27,O27,Q27,S27,U27,W27)</f>
        <v>257</v>
      </c>
      <c r="D27" s="632">
        <v>0</v>
      </c>
      <c r="E27" s="632">
        <v>0</v>
      </c>
      <c r="F27" s="631">
        <v>0</v>
      </c>
      <c r="G27" s="631">
        <v>0</v>
      </c>
      <c r="H27" s="633">
        <v>2</v>
      </c>
      <c r="I27" s="632">
        <v>0</v>
      </c>
      <c r="J27" s="632">
        <v>0</v>
      </c>
      <c r="K27" s="632">
        <v>0</v>
      </c>
      <c r="L27" s="633">
        <v>1</v>
      </c>
      <c r="M27" s="633">
        <v>257</v>
      </c>
      <c r="N27" s="634">
        <v>7</v>
      </c>
      <c r="O27" s="632">
        <v>0</v>
      </c>
      <c r="P27" s="635">
        <v>0</v>
      </c>
      <c r="Q27" s="635">
        <v>0</v>
      </c>
      <c r="R27" s="636"/>
      <c r="S27" s="738">
        <v>0</v>
      </c>
      <c r="T27" s="738">
        <v>0</v>
      </c>
      <c r="U27" s="738">
        <v>0</v>
      </c>
      <c r="V27" s="738">
        <v>0</v>
      </c>
      <c r="W27" s="738">
        <v>0</v>
      </c>
      <c r="X27" s="738">
        <v>0</v>
      </c>
      <c r="Y27" s="738">
        <v>0</v>
      </c>
      <c r="Z27" s="738">
        <v>0</v>
      </c>
      <c r="AA27" s="738">
        <v>0</v>
      </c>
      <c r="AB27" s="499"/>
      <c r="AC27" s="13"/>
      <c r="AD27" s="15"/>
      <c r="AE27" s="15"/>
      <c r="AF27" s="15"/>
      <c r="AG27" s="15"/>
      <c r="AH27" s="15"/>
      <c r="AI27" s="15"/>
    </row>
    <row r="28" spans="1:40" s="14" customFormat="1" ht="24.95" customHeight="1">
      <c r="A28" s="593" t="s">
        <v>13</v>
      </c>
      <c r="B28" s="631">
        <v>10</v>
      </c>
      <c r="C28" s="631">
        <f>SUM(E28,G28,I28,K28,M28,O28,Q28,S28,U28,W28)</f>
        <v>756</v>
      </c>
      <c r="D28" s="633">
        <v>1</v>
      </c>
      <c r="E28" s="633">
        <v>514</v>
      </c>
      <c r="F28" s="631">
        <v>0</v>
      </c>
      <c r="G28" s="631">
        <v>0</v>
      </c>
      <c r="H28" s="633">
        <v>4</v>
      </c>
      <c r="I28" s="632">
        <v>0</v>
      </c>
      <c r="J28" s="632">
        <v>0</v>
      </c>
      <c r="K28" s="632">
        <v>0</v>
      </c>
      <c r="L28" s="633">
        <v>1</v>
      </c>
      <c r="M28" s="633">
        <v>242</v>
      </c>
      <c r="N28" s="634">
        <v>7</v>
      </c>
      <c r="O28" s="632">
        <v>0</v>
      </c>
      <c r="P28" s="635">
        <v>0</v>
      </c>
      <c r="Q28" s="635">
        <v>0</v>
      </c>
      <c r="R28" s="636">
        <v>3</v>
      </c>
      <c r="S28" s="738">
        <v>0</v>
      </c>
      <c r="T28" s="738">
        <v>0</v>
      </c>
      <c r="U28" s="738">
        <v>0</v>
      </c>
      <c r="V28" s="738">
        <v>0</v>
      </c>
      <c r="W28" s="738">
        <v>0</v>
      </c>
      <c r="X28" s="738">
        <v>0</v>
      </c>
      <c r="Y28" s="738">
        <v>0</v>
      </c>
      <c r="Z28" s="738">
        <v>0</v>
      </c>
      <c r="AA28" s="738">
        <v>0</v>
      </c>
      <c r="AB28" s="499"/>
      <c r="AC28" s="15"/>
      <c r="AD28" s="13"/>
      <c r="AE28" s="13"/>
      <c r="AF28" s="13"/>
      <c r="AG28" s="13"/>
      <c r="AH28" s="13"/>
      <c r="AI28" s="13"/>
    </row>
    <row r="29" spans="1:40" s="14" customFormat="1" ht="20.25" customHeight="1">
      <c r="A29" s="595" t="s">
        <v>12</v>
      </c>
      <c r="B29" s="631">
        <v>16</v>
      </c>
      <c r="C29" s="631">
        <f>SUM(E29,G29,I29,K29,M29,O29,Q29,S29,U29,W29)</f>
        <v>29</v>
      </c>
      <c r="D29" s="632">
        <v>0</v>
      </c>
      <c r="E29" s="632">
        <v>0</v>
      </c>
      <c r="F29" s="631">
        <v>0</v>
      </c>
      <c r="G29" s="631">
        <v>0</v>
      </c>
      <c r="H29" s="633">
        <v>8</v>
      </c>
      <c r="I29" s="633">
        <v>29</v>
      </c>
      <c r="J29" s="632">
        <v>0</v>
      </c>
      <c r="K29" s="632">
        <v>0</v>
      </c>
      <c r="L29" s="633">
        <v>0</v>
      </c>
      <c r="M29" s="633">
        <v>0</v>
      </c>
      <c r="N29" s="634">
        <v>7</v>
      </c>
      <c r="O29" s="632">
        <v>0</v>
      </c>
      <c r="P29" s="635">
        <v>0</v>
      </c>
      <c r="Q29" s="635">
        <v>0</v>
      </c>
      <c r="R29" s="636">
        <v>6</v>
      </c>
      <c r="S29" s="738">
        <v>0</v>
      </c>
      <c r="T29" s="738">
        <v>0</v>
      </c>
      <c r="U29" s="738">
        <v>0</v>
      </c>
      <c r="V29" s="738">
        <v>0</v>
      </c>
      <c r="W29" s="738">
        <v>0</v>
      </c>
      <c r="X29" s="738">
        <v>0</v>
      </c>
      <c r="Y29" s="738">
        <v>0</v>
      </c>
      <c r="Z29" s="738">
        <v>0</v>
      </c>
      <c r="AA29" s="738">
        <v>0</v>
      </c>
      <c r="AB29" s="13"/>
      <c r="AC29" s="13"/>
      <c r="AD29" s="15"/>
      <c r="AE29" s="15"/>
      <c r="AF29" s="15"/>
      <c r="AG29" s="15"/>
      <c r="AH29" s="15"/>
      <c r="AI29" s="15"/>
      <c r="AJ29" s="13"/>
    </row>
    <row r="30" spans="1:40" s="14" customFormat="1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5"/>
      <c r="AC30" s="15"/>
      <c r="AD30" s="13"/>
      <c r="AE30" s="13"/>
      <c r="AF30" s="13"/>
      <c r="AG30" s="13"/>
      <c r="AH30" s="13"/>
      <c r="AI30" s="13"/>
      <c r="AJ30" s="15"/>
    </row>
    <row r="31" spans="1:40" s="14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3"/>
      <c r="AC31" s="13"/>
      <c r="AD31" s="15"/>
      <c r="AE31" s="15"/>
      <c r="AF31" s="15"/>
      <c r="AG31" s="15"/>
      <c r="AH31" s="15"/>
      <c r="AI31" s="15"/>
      <c r="AJ31" s="13"/>
      <c r="AK31" s="13"/>
      <c r="AL31" s="13"/>
      <c r="AM31" s="13"/>
      <c r="AN31" s="13"/>
    </row>
    <row r="32" spans="1:40" s="14" customFormat="1" ht="48" customHeight="1">
      <c r="A32" s="793" t="s">
        <v>514</v>
      </c>
      <c r="B32" s="793"/>
      <c r="C32" s="477"/>
      <c r="D32" s="477"/>
      <c r="E32" s="47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5"/>
      <c r="AC32" s="15"/>
      <c r="AD32" s="13"/>
      <c r="AE32" s="13"/>
      <c r="AF32" s="13"/>
      <c r="AG32" s="13"/>
      <c r="AH32" s="13"/>
      <c r="AI32" s="13"/>
      <c r="AJ32" s="15"/>
      <c r="AK32" s="15"/>
      <c r="AL32" s="15"/>
      <c r="AM32" s="15"/>
      <c r="AN32" s="15"/>
    </row>
    <row r="33" spans="1:35">
      <c r="A33" s="792" t="s">
        <v>519</v>
      </c>
      <c r="B33" s="792"/>
      <c r="C33" s="792"/>
      <c r="D33" s="792"/>
      <c r="E33" s="792"/>
      <c r="I33" s="15"/>
      <c r="J33" s="15"/>
      <c r="K33" s="15"/>
      <c r="L33" s="15"/>
      <c r="M33" s="15"/>
      <c r="N33" s="15"/>
      <c r="U33" s="15"/>
      <c r="V33" s="15"/>
      <c r="W33" s="15"/>
      <c r="X33" s="15"/>
      <c r="Y33" s="15"/>
      <c r="Z33" s="15"/>
      <c r="AA33" s="15"/>
      <c r="AD33" s="15"/>
      <c r="AE33" s="15"/>
      <c r="AF33" s="15"/>
      <c r="AG33" s="15"/>
      <c r="AH33" s="15"/>
      <c r="AI33" s="15"/>
    </row>
    <row r="35" spans="1:35">
      <c r="AD35" s="15"/>
      <c r="AE35" s="15"/>
      <c r="AF35" s="15"/>
      <c r="AG35" s="15"/>
      <c r="AH35" s="15"/>
      <c r="AI35" s="15"/>
    </row>
    <row r="37" spans="1:35">
      <c r="AD37" s="15"/>
      <c r="AE37" s="15"/>
      <c r="AF37" s="15"/>
      <c r="AG37" s="15"/>
      <c r="AH37" s="15"/>
      <c r="AI37" s="15"/>
    </row>
  </sheetData>
  <mergeCells count="20">
    <mergeCell ref="A33:E33"/>
    <mergeCell ref="A32:B32"/>
    <mergeCell ref="Y4:Y5"/>
    <mergeCell ref="Z4:Z5"/>
    <mergeCell ref="AA4:AA5"/>
    <mergeCell ref="P4:Q4"/>
    <mergeCell ref="R4:S4"/>
    <mergeCell ref="T4:U4"/>
    <mergeCell ref="V4:W4"/>
    <mergeCell ref="X4:X5"/>
    <mergeCell ref="N4:O4"/>
    <mergeCell ref="A4:A5"/>
    <mergeCell ref="B4:C4"/>
    <mergeCell ref="D4:E4"/>
    <mergeCell ref="A1:C1"/>
    <mergeCell ref="A3:B3"/>
    <mergeCell ref="L4:M4"/>
    <mergeCell ref="F4:G4"/>
    <mergeCell ref="H4:I4"/>
    <mergeCell ref="J4:K4"/>
  </mergeCells>
  <phoneticPr fontId="3" type="noConversion"/>
  <pageMargins left="0.15748031496062992" right="0.15748031496062992" top="0.35433070866141736" bottom="0.27559055118110237" header="0.15748031496062992" footer="0.15748031496062992"/>
  <pageSetup paperSize="9" scale="6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X36" sqref="X36"/>
    </sheetView>
  </sheetViews>
  <sheetFormatPr defaultRowHeight="13.5"/>
  <cols>
    <col min="1" max="1" width="9.875" style="49" customWidth="1"/>
    <col min="2" max="2" width="10.125" style="49" customWidth="1"/>
    <col min="3" max="3" width="10" style="49" customWidth="1"/>
    <col min="4" max="5" width="6.625" style="49" customWidth="1"/>
    <col min="6" max="6" width="7.125" style="49" customWidth="1"/>
    <col min="7" max="7" width="7.375" style="49" customWidth="1"/>
    <col min="8" max="8" width="7.25" style="49" customWidth="1"/>
    <col min="9" max="9" width="6.625" style="49" customWidth="1"/>
    <col min="10" max="10" width="6.875" style="49" customWidth="1"/>
    <col min="11" max="11" width="7.625" style="49" customWidth="1"/>
    <col min="12" max="12" width="7" style="49" customWidth="1"/>
    <col min="13" max="13" width="8.125" style="49" customWidth="1"/>
    <col min="14" max="15" width="9" style="49"/>
    <col min="16" max="16" width="6.75" style="49" customWidth="1"/>
    <col min="17" max="256" width="9" style="49"/>
    <col min="257" max="269" width="8.75" style="49" customWidth="1"/>
    <col min="270" max="512" width="9" style="49"/>
    <col min="513" max="525" width="8.75" style="49" customWidth="1"/>
    <col min="526" max="768" width="9" style="49"/>
    <col min="769" max="781" width="8.75" style="49" customWidth="1"/>
    <col min="782" max="1024" width="9" style="49"/>
    <col min="1025" max="1037" width="8.75" style="49" customWidth="1"/>
    <col min="1038" max="1280" width="9" style="49"/>
    <col min="1281" max="1293" width="8.75" style="49" customWidth="1"/>
    <col min="1294" max="1536" width="9" style="49"/>
    <col min="1537" max="1549" width="8.75" style="49" customWidth="1"/>
    <col min="1550" max="1792" width="9" style="49"/>
    <col min="1793" max="1805" width="8.75" style="49" customWidth="1"/>
    <col min="1806" max="2048" width="9" style="49"/>
    <col min="2049" max="2061" width="8.75" style="49" customWidth="1"/>
    <col min="2062" max="2304" width="9" style="49"/>
    <col min="2305" max="2317" width="8.75" style="49" customWidth="1"/>
    <col min="2318" max="2560" width="9" style="49"/>
    <col min="2561" max="2573" width="8.75" style="49" customWidth="1"/>
    <col min="2574" max="2816" width="9" style="49"/>
    <col min="2817" max="2829" width="8.75" style="49" customWidth="1"/>
    <col min="2830" max="3072" width="9" style="49"/>
    <col min="3073" max="3085" width="8.75" style="49" customWidth="1"/>
    <col min="3086" max="3328" width="9" style="49"/>
    <col min="3329" max="3341" width="8.75" style="49" customWidth="1"/>
    <col min="3342" max="3584" width="9" style="49"/>
    <col min="3585" max="3597" width="8.75" style="49" customWidth="1"/>
    <col min="3598" max="3840" width="9" style="49"/>
    <col min="3841" max="3853" width="8.75" style="49" customWidth="1"/>
    <col min="3854" max="4096" width="9" style="49"/>
    <col min="4097" max="4109" width="8.75" style="49" customWidth="1"/>
    <col min="4110" max="4352" width="9" style="49"/>
    <col min="4353" max="4365" width="8.75" style="49" customWidth="1"/>
    <col min="4366" max="4608" width="9" style="49"/>
    <col min="4609" max="4621" width="8.75" style="49" customWidth="1"/>
    <col min="4622" max="4864" width="9" style="49"/>
    <col min="4865" max="4877" width="8.75" style="49" customWidth="1"/>
    <col min="4878" max="5120" width="9" style="49"/>
    <col min="5121" max="5133" width="8.75" style="49" customWidth="1"/>
    <col min="5134" max="5376" width="9" style="49"/>
    <col min="5377" max="5389" width="8.75" style="49" customWidth="1"/>
    <col min="5390" max="5632" width="9" style="49"/>
    <col min="5633" max="5645" width="8.75" style="49" customWidth="1"/>
    <col min="5646" max="5888" width="9" style="49"/>
    <col min="5889" max="5901" width="8.75" style="49" customWidth="1"/>
    <col min="5902" max="6144" width="9" style="49"/>
    <col min="6145" max="6157" width="8.75" style="49" customWidth="1"/>
    <col min="6158" max="6400" width="9" style="49"/>
    <col min="6401" max="6413" width="8.75" style="49" customWidth="1"/>
    <col min="6414" max="6656" width="9" style="49"/>
    <col min="6657" max="6669" width="8.75" style="49" customWidth="1"/>
    <col min="6670" max="6912" width="9" style="49"/>
    <col min="6913" max="6925" width="8.75" style="49" customWidth="1"/>
    <col min="6926" max="7168" width="9" style="49"/>
    <col min="7169" max="7181" width="8.75" style="49" customWidth="1"/>
    <col min="7182" max="7424" width="9" style="49"/>
    <col min="7425" max="7437" width="8.75" style="49" customWidth="1"/>
    <col min="7438" max="7680" width="9" style="49"/>
    <col min="7681" max="7693" width="8.75" style="49" customWidth="1"/>
    <col min="7694" max="7936" width="9" style="49"/>
    <col min="7937" max="7949" width="8.75" style="49" customWidth="1"/>
    <col min="7950" max="8192" width="9" style="49"/>
    <col min="8193" max="8205" width="8.75" style="49" customWidth="1"/>
    <col min="8206" max="8448" width="9" style="49"/>
    <col min="8449" max="8461" width="8.75" style="49" customWidth="1"/>
    <col min="8462" max="8704" width="9" style="49"/>
    <col min="8705" max="8717" width="8.75" style="49" customWidth="1"/>
    <col min="8718" max="8960" width="9" style="49"/>
    <col min="8961" max="8973" width="8.75" style="49" customWidth="1"/>
    <col min="8974" max="9216" width="9" style="49"/>
    <col min="9217" max="9229" width="8.75" style="49" customWidth="1"/>
    <col min="9230" max="9472" width="9" style="49"/>
    <col min="9473" max="9485" width="8.75" style="49" customWidth="1"/>
    <col min="9486" max="9728" width="9" style="49"/>
    <col min="9729" max="9741" width="8.75" style="49" customWidth="1"/>
    <col min="9742" max="9984" width="9" style="49"/>
    <col min="9985" max="9997" width="8.75" style="49" customWidth="1"/>
    <col min="9998" max="10240" width="9" style="49"/>
    <col min="10241" max="10253" width="8.75" style="49" customWidth="1"/>
    <col min="10254" max="10496" width="9" style="49"/>
    <col min="10497" max="10509" width="8.75" style="49" customWidth="1"/>
    <col min="10510" max="10752" width="9" style="49"/>
    <col min="10753" max="10765" width="8.75" style="49" customWidth="1"/>
    <col min="10766" max="11008" width="9" style="49"/>
    <col min="11009" max="11021" width="8.75" style="49" customWidth="1"/>
    <col min="11022" max="11264" width="9" style="49"/>
    <col min="11265" max="11277" width="8.75" style="49" customWidth="1"/>
    <col min="11278" max="11520" width="9" style="49"/>
    <col min="11521" max="11533" width="8.75" style="49" customWidth="1"/>
    <col min="11534" max="11776" width="9" style="49"/>
    <col min="11777" max="11789" width="8.75" style="49" customWidth="1"/>
    <col min="11790" max="12032" width="9" style="49"/>
    <col min="12033" max="12045" width="8.75" style="49" customWidth="1"/>
    <col min="12046" max="12288" width="9" style="49"/>
    <col min="12289" max="12301" width="8.75" style="49" customWidth="1"/>
    <col min="12302" max="12544" width="9" style="49"/>
    <col min="12545" max="12557" width="8.75" style="49" customWidth="1"/>
    <col min="12558" max="12800" width="9" style="49"/>
    <col min="12801" max="12813" width="8.75" style="49" customWidth="1"/>
    <col min="12814" max="13056" width="9" style="49"/>
    <col min="13057" max="13069" width="8.75" style="49" customWidth="1"/>
    <col min="13070" max="13312" width="9" style="49"/>
    <col min="13313" max="13325" width="8.75" style="49" customWidth="1"/>
    <col min="13326" max="13568" width="9" style="49"/>
    <col min="13569" max="13581" width="8.75" style="49" customWidth="1"/>
    <col min="13582" max="13824" width="9" style="49"/>
    <col min="13825" max="13837" width="8.75" style="49" customWidth="1"/>
    <col min="13838" max="14080" width="9" style="49"/>
    <col min="14081" max="14093" width="8.75" style="49" customWidth="1"/>
    <col min="14094" max="14336" width="9" style="49"/>
    <col min="14337" max="14349" width="8.75" style="49" customWidth="1"/>
    <col min="14350" max="14592" width="9" style="49"/>
    <col min="14593" max="14605" width="8.75" style="49" customWidth="1"/>
    <col min="14606" max="14848" width="9" style="49"/>
    <col min="14849" max="14861" width="8.75" style="49" customWidth="1"/>
    <col min="14862" max="15104" width="9" style="49"/>
    <col min="15105" max="15117" width="8.75" style="49" customWidth="1"/>
    <col min="15118" max="15360" width="9" style="49"/>
    <col min="15361" max="15373" width="8.75" style="49" customWidth="1"/>
    <col min="15374" max="15616" width="9" style="49"/>
    <col min="15617" max="15629" width="8.75" style="49" customWidth="1"/>
    <col min="15630" max="15872" width="9" style="49"/>
    <col min="15873" max="15885" width="8.75" style="49" customWidth="1"/>
    <col min="15886" max="16128" width="9" style="49"/>
    <col min="16129" max="16141" width="8.75" style="49" customWidth="1"/>
    <col min="16142" max="16384" width="9" style="49"/>
  </cols>
  <sheetData>
    <row r="1" spans="1:20" ht="20.25" customHeight="1">
      <c r="A1" s="880" t="s">
        <v>385</v>
      </c>
      <c r="B1" s="880"/>
      <c r="C1" s="880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0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0" s="7" customFormat="1" ht="20.25" customHeight="1">
      <c r="A3" s="881" t="s">
        <v>599</v>
      </c>
      <c r="B3" s="881"/>
      <c r="C3" s="6"/>
      <c r="D3" s="6"/>
      <c r="E3" s="6"/>
      <c r="F3" s="6"/>
      <c r="G3" s="6"/>
      <c r="H3" s="6"/>
      <c r="I3" s="6"/>
    </row>
    <row r="4" spans="1:20" s="8" customFormat="1" ht="24.75" customHeight="1">
      <c r="A4" s="884" t="s">
        <v>9</v>
      </c>
      <c r="B4" s="896" t="s">
        <v>386</v>
      </c>
      <c r="C4" s="882" t="s">
        <v>387</v>
      </c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</row>
    <row r="5" spans="1:20" s="9" customFormat="1" ht="24" customHeight="1">
      <c r="A5" s="884"/>
      <c r="B5" s="884"/>
      <c r="C5" s="897" t="s">
        <v>388</v>
      </c>
      <c r="D5" s="892" t="s">
        <v>389</v>
      </c>
      <c r="E5" s="891" t="s">
        <v>390</v>
      </c>
      <c r="F5" s="892"/>
      <c r="G5" s="892" t="s">
        <v>391</v>
      </c>
      <c r="H5" s="892" t="s">
        <v>603</v>
      </c>
      <c r="I5" s="892"/>
      <c r="J5" s="894" t="s">
        <v>392</v>
      </c>
      <c r="K5" s="894"/>
      <c r="L5" s="894"/>
      <c r="M5" s="894"/>
      <c r="N5" s="895"/>
      <c r="O5" s="882" t="s">
        <v>561</v>
      </c>
      <c r="P5" s="883"/>
      <c r="Q5" s="883"/>
    </row>
    <row r="6" spans="1:20" s="9" customFormat="1" ht="21" customHeight="1">
      <c r="A6" s="884"/>
      <c r="B6" s="884"/>
      <c r="C6" s="896"/>
      <c r="D6" s="884"/>
      <c r="E6" s="303"/>
      <c r="F6" s="884" t="s">
        <v>393</v>
      </c>
      <c r="G6" s="893"/>
      <c r="H6" s="884" t="s">
        <v>394</v>
      </c>
      <c r="I6" s="884" t="s">
        <v>395</v>
      </c>
      <c r="J6" s="885" t="s">
        <v>560</v>
      </c>
      <c r="K6" s="886"/>
      <c r="L6" s="885" t="s">
        <v>399</v>
      </c>
      <c r="M6" s="886"/>
      <c r="N6" s="886" t="s">
        <v>396</v>
      </c>
      <c r="O6" s="887" t="s">
        <v>397</v>
      </c>
      <c r="P6" s="888" t="s">
        <v>254</v>
      </c>
      <c r="Q6" s="889"/>
    </row>
    <row r="7" spans="1:20" s="9" customFormat="1" ht="21" customHeight="1">
      <c r="A7" s="884"/>
      <c r="B7" s="884"/>
      <c r="C7" s="896"/>
      <c r="D7" s="884"/>
      <c r="E7" s="407"/>
      <c r="F7" s="884"/>
      <c r="G7" s="893"/>
      <c r="H7" s="884"/>
      <c r="I7" s="884"/>
      <c r="J7" s="304"/>
      <c r="K7" s="406" t="s">
        <v>389</v>
      </c>
      <c r="L7" s="304"/>
      <c r="M7" s="406" t="s">
        <v>389</v>
      </c>
      <c r="N7" s="886"/>
      <c r="O7" s="882"/>
      <c r="P7" s="304"/>
      <c r="Q7" s="54" t="s">
        <v>398</v>
      </c>
    </row>
    <row r="8" spans="1:20" s="6" customFormat="1" ht="24.95" customHeight="1">
      <c r="A8" s="293" t="s">
        <v>255</v>
      </c>
      <c r="B8" s="294">
        <v>135</v>
      </c>
      <c r="C8" s="295">
        <v>0</v>
      </c>
      <c r="D8" s="295">
        <v>0</v>
      </c>
      <c r="E8" s="295">
        <v>0</v>
      </c>
      <c r="F8" s="296">
        <v>0</v>
      </c>
      <c r="G8" s="296">
        <v>0</v>
      </c>
      <c r="H8" s="295">
        <v>67</v>
      </c>
      <c r="I8" s="295">
        <v>68</v>
      </c>
      <c r="J8" s="296">
        <v>115</v>
      </c>
      <c r="K8" s="297">
        <v>1</v>
      </c>
      <c r="L8" s="297">
        <v>0</v>
      </c>
      <c r="M8" s="299">
        <v>0</v>
      </c>
      <c r="N8" s="297">
        <v>0</v>
      </c>
      <c r="O8" s="296">
        <v>54</v>
      </c>
      <c r="P8" s="296">
        <v>0</v>
      </c>
      <c r="Q8" s="298">
        <v>0</v>
      </c>
      <c r="R8" s="10"/>
      <c r="S8" s="10"/>
      <c r="T8" s="10"/>
    </row>
    <row r="9" spans="1:20" s="6" customFormat="1" ht="24.95" customHeight="1">
      <c r="A9" s="293" t="s">
        <v>252</v>
      </c>
      <c r="B9" s="294">
        <v>133</v>
      </c>
      <c r="C9" s="295">
        <v>0</v>
      </c>
      <c r="D9" s="295">
        <v>1</v>
      </c>
      <c r="E9" s="295">
        <v>0</v>
      </c>
      <c r="F9" s="295">
        <v>0</v>
      </c>
      <c r="G9" s="295">
        <v>0</v>
      </c>
      <c r="H9" s="295">
        <v>66</v>
      </c>
      <c r="I9" s="295">
        <v>67</v>
      </c>
      <c r="J9" s="296">
        <v>113</v>
      </c>
      <c r="K9" s="297">
        <v>1</v>
      </c>
      <c r="L9" s="300">
        <v>0</v>
      </c>
      <c r="M9" s="300">
        <v>0</v>
      </c>
      <c r="N9" s="300">
        <v>20</v>
      </c>
      <c r="O9" s="296">
        <v>53</v>
      </c>
      <c r="P9" s="296">
        <v>80</v>
      </c>
      <c r="Q9" s="298">
        <v>48</v>
      </c>
      <c r="R9" s="10"/>
      <c r="S9" s="10"/>
      <c r="T9" s="10"/>
    </row>
    <row r="10" spans="1:20" s="6" customFormat="1" ht="24.95" customHeight="1">
      <c r="A10" s="293" t="s">
        <v>262</v>
      </c>
      <c r="B10" s="294">
        <v>131</v>
      </c>
      <c r="C10" s="295">
        <v>0</v>
      </c>
      <c r="D10" s="295">
        <v>1</v>
      </c>
      <c r="E10" s="295">
        <v>0</v>
      </c>
      <c r="F10" s="295">
        <v>0</v>
      </c>
      <c r="G10" s="295">
        <v>0</v>
      </c>
      <c r="H10" s="295">
        <v>64</v>
      </c>
      <c r="I10" s="295">
        <v>67</v>
      </c>
      <c r="J10" s="295">
        <v>111</v>
      </c>
      <c r="K10" s="296">
        <v>1</v>
      </c>
      <c r="L10" s="297">
        <v>0</v>
      </c>
      <c r="M10" s="300">
        <v>0</v>
      </c>
      <c r="N10" s="300">
        <v>20</v>
      </c>
      <c r="O10" s="300">
        <v>52</v>
      </c>
      <c r="P10" s="296">
        <v>79</v>
      </c>
      <c r="Q10" s="686">
        <v>47</v>
      </c>
      <c r="R10" s="10"/>
      <c r="S10" s="10"/>
      <c r="T10" s="10"/>
    </row>
    <row r="11" spans="1:20" s="6" customFormat="1" ht="24.95" customHeight="1">
      <c r="A11" s="685" t="s">
        <v>686</v>
      </c>
      <c r="B11" s="294">
        <v>129</v>
      </c>
      <c r="C11" s="295">
        <v>0</v>
      </c>
      <c r="D11" s="295">
        <v>1</v>
      </c>
      <c r="E11" s="295">
        <v>0</v>
      </c>
      <c r="F11" s="295">
        <v>0</v>
      </c>
      <c r="G11" s="295">
        <v>1</v>
      </c>
      <c r="H11" s="295">
        <v>63</v>
      </c>
      <c r="I11" s="295">
        <v>66</v>
      </c>
      <c r="J11" s="295">
        <v>109</v>
      </c>
      <c r="K11" s="296">
        <v>1</v>
      </c>
      <c r="L11" s="297">
        <v>0</v>
      </c>
      <c r="M11" s="300">
        <v>0</v>
      </c>
      <c r="N11" s="300">
        <v>20</v>
      </c>
      <c r="O11" s="300">
        <v>51</v>
      </c>
      <c r="P11" s="296">
        <v>78</v>
      </c>
      <c r="Q11" s="686">
        <v>46</v>
      </c>
      <c r="R11" s="10"/>
      <c r="S11" s="10"/>
      <c r="T11" s="10"/>
    </row>
    <row r="12" spans="1:20" s="6" customFormat="1" ht="24.95" customHeight="1">
      <c r="A12" s="685" t="s">
        <v>787</v>
      </c>
      <c r="B12" s="294">
        <v>125</v>
      </c>
      <c r="C12" s="295">
        <v>0</v>
      </c>
      <c r="D12" s="295">
        <v>1</v>
      </c>
      <c r="E12" s="295">
        <v>0</v>
      </c>
      <c r="F12" s="295">
        <v>0</v>
      </c>
      <c r="G12" s="295">
        <v>2</v>
      </c>
      <c r="H12" s="295">
        <v>62</v>
      </c>
      <c r="I12" s="295">
        <v>63</v>
      </c>
      <c r="J12" s="295">
        <v>107</v>
      </c>
      <c r="K12" s="296">
        <v>1</v>
      </c>
      <c r="L12" s="297">
        <v>0</v>
      </c>
      <c r="M12" s="300">
        <v>0</v>
      </c>
      <c r="N12" s="300">
        <v>18</v>
      </c>
      <c r="O12" s="300">
        <v>48</v>
      </c>
      <c r="P12" s="296">
        <v>77</v>
      </c>
      <c r="Q12" s="686">
        <v>44</v>
      </c>
      <c r="R12" s="10"/>
      <c r="S12" s="508"/>
      <c r="T12" s="10"/>
    </row>
    <row r="13" spans="1:20" s="6" customFormat="1" ht="24" customHeight="1">
      <c r="A13" s="604" t="s">
        <v>791</v>
      </c>
      <c r="B13" s="558">
        <v>124</v>
      </c>
      <c r="C13" s="559">
        <v>0</v>
      </c>
      <c r="D13" s="559">
        <v>1</v>
      </c>
      <c r="E13" s="559">
        <v>0</v>
      </c>
      <c r="F13" s="559">
        <v>0</v>
      </c>
      <c r="G13" s="559">
        <v>0</v>
      </c>
      <c r="H13" s="559">
        <v>62</v>
      </c>
      <c r="I13" s="559">
        <v>62</v>
      </c>
      <c r="J13" s="559">
        <v>106</v>
      </c>
      <c r="K13" s="301">
        <v>1</v>
      </c>
      <c r="L13" s="560">
        <v>0</v>
      </c>
      <c r="M13" s="561">
        <v>0</v>
      </c>
      <c r="N13" s="561">
        <v>18</v>
      </c>
      <c r="O13" s="561">
        <v>49</v>
      </c>
      <c r="P13" s="301">
        <v>75</v>
      </c>
      <c r="Q13" s="302">
        <v>42</v>
      </c>
      <c r="R13" s="10"/>
      <c r="S13" s="10"/>
      <c r="T13" s="10"/>
    </row>
    <row r="14" spans="1:20" s="53" customFormat="1" ht="17.100000000000001" customHeigh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2"/>
      <c r="L14" s="353"/>
      <c r="M14" s="354"/>
      <c r="N14" s="354"/>
      <c r="O14" s="354"/>
      <c r="P14" s="352"/>
      <c r="Q14" s="352"/>
    </row>
    <row r="15" spans="1:20" s="53" customFormat="1" ht="17.100000000000001" customHeight="1">
      <c r="A15" s="898" t="s">
        <v>602</v>
      </c>
      <c r="B15" s="898"/>
      <c r="C15" s="898"/>
      <c r="D15" s="898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2"/>
      <c r="P15" s="52"/>
      <c r="Q15" s="52"/>
    </row>
    <row r="16" spans="1:20" s="53" customFormat="1">
      <c r="A16" s="890" t="s">
        <v>737</v>
      </c>
      <c r="B16" s="890"/>
      <c r="C16" s="890"/>
      <c r="D16" s="890"/>
      <c r="E16" s="890"/>
      <c r="F16" s="890"/>
      <c r="G16" s="890"/>
      <c r="H16" s="890"/>
      <c r="I16" s="890"/>
      <c r="J16" s="519"/>
      <c r="K16" s="519"/>
      <c r="L16" s="545"/>
      <c r="M16" s="519"/>
      <c r="N16" s="519"/>
      <c r="O16" s="545"/>
      <c r="P16" s="519"/>
      <c r="Q16" s="336"/>
    </row>
    <row r="17" spans="1:17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</sheetData>
  <mergeCells count="22">
    <mergeCell ref="A16:I16"/>
    <mergeCell ref="E5:F5"/>
    <mergeCell ref="G5:G7"/>
    <mergeCell ref="H5:I5"/>
    <mergeCell ref="J5:N5"/>
    <mergeCell ref="A4:A7"/>
    <mergeCell ref="B4:B7"/>
    <mergeCell ref="C5:C7"/>
    <mergeCell ref="D5:D7"/>
    <mergeCell ref="A15:D15"/>
    <mergeCell ref="A1:C1"/>
    <mergeCell ref="A3:B3"/>
    <mergeCell ref="C4:Q4"/>
    <mergeCell ref="O5:Q5"/>
    <mergeCell ref="F6:F7"/>
    <mergeCell ref="H6:H7"/>
    <mergeCell ref="I6:I7"/>
    <mergeCell ref="J6:K6"/>
    <mergeCell ref="L6:M6"/>
    <mergeCell ref="N6:N7"/>
    <mergeCell ref="O6:O7"/>
    <mergeCell ref="P6:Q6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7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"/>
  <sheetViews>
    <sheetView workbookViewId="0">
      <selection activeCell="AC13" sqref="AC13:AE13"/>
    </sheetView>
  </sheetViews>
  <sheetFormatPr defaultRowHeight="11.25"/>
  <cols>
    <col min="1" max="1" width="11.5" style="47" customWidth="1"/>
    <col min="2" max="2" width="6.625" style="47" customWidth="1"/>
    <col min="3" max="3" width="5.125" style="47" customWidth="1"/>
    <col min="4" max="4" width="4.75" style="47" customWidth="1"/>
    <col min="5" max="6" width="5.875" style="47" customWidth="1"/>
    <col min="7" max="7" width="6.5" style="47" customWidth="1"/>
    <col min="8" max="8" width="6.25" style="47" customWidth="1"/>
    <col min="9" max="11" width="5.875" style="47" customWidth="1"/>
    <col min="12" max="12" width="7" style="47" customWidth="1"/>
    <col min="13" max="13" width="4.875" style="47" customWidth="1"/>
    <col min="14" max="14" width="4.75" style="47" customWidth="1"/>
    <col min="15" max="20" width="5.875" style="47" customWidth="1"/>
    <col min="21" max="21" width="7.875" style="47" customWidth="1"/>
    <col min="22" max="22" width="6.5" style="47" customWidth="1"/>
    <col min="23" max="24" width="7.875" style="47" customWidth="1"/>
    <col min="25" max="26" width="5.875" style="47" customWidth="1"/>
    <col min="27" max="27" width="5.125" style="47" customWidth="1"/>
    <col min="28" max="28" width="5" style="47" customWidth="1"/>
    <col min="29" max="29" width="5.125" style="47" customWidth="1"/>
    <col min="30" max="30" width="5.375" style="47" customWidth="1"/>
    <col min="31" max="31" width="6.375" style="47" customWidth="1"/>
    <col min="32" max="256" width="9" style="47"/>
    <col min="257" max="257" width="8.375" style="47" customWidth="1"/>
    <col min="258" max="258" width="5.875" style="47" customWidth="1"/>
    <col min="259" max="260" width="5.625" style="47" customWidth="1"/>
    <col min="261" max="268" width="5.875" style="47" customWidth="1"/>
    <col min="269" max="270" width="5.625" style="47" customWidth="1"/>
    <col min="271" max="276" width="5.875" style="47" customWidth="1"/>
    <col min="277" max="277" width="7.875" style="47" customWidth="1"/>
    <col min="278" max="279" width="5.625" style="47" customWidth="1"/>
    <col min="280" max="280" width="7.875" style="47" customWidth="1"/>
    <col min="281" max="282" width="5.875" style="47" customWidth="1"/>
    <col min="283" max="284" width="5.625" style="47" customWidth="1"/>
    <col min="285" max="287" width="5.875" style="47" customWidth="1"/>
    <col min="288" max="512" width="9" style="47"/>
    <col min="513" max="513" width="8.375" style="47" customWidth="1"/>
    <col min="514" max="514" width="5.875" style="47" customWidth="1"/>
    <col min="515" max="516" width="5.625" style="47" customWidth="1"/>
    <col min="517" max="524" width="5.875" style="47" customWidth="1"/>
    <col min="525" max="526" width="5.625" style="47" customWidth="1"/>
    <col min="527" max="532" width="5.875" style="47" customWidth="1"/>
    <col min="533" max="533" width="7.875" style="47" customWidth="1"/>
    <col min="534" max="535" width="5.625" style="47" customWidth="1"/>
    <col min="536" max="536" width="7.875" style="47" customWidth="1"/>
    <col min="537" max="538" width="5.875" style="47" customWidth="1"/>
    <col min="539" max="540" width="5.625" style="47" customWidth="1"/>
    <col min="541" max="543" width="5.875" style="47" customWidth="1"/>
    <col min="544" max="768" width="9" style="47"/>
    <col min="769" max="769" width="8.375" style="47" customWidth="1"/>
    <col min="770" max="770" width="5.875" style="47" customWidth="1"/>
    <col min="771" max="772" width="5.625" style="47" customWidth="1"/>
    <col min="773" max="780" width="5.875" style="47" customWidth="1"/>
    <col min="781" max="782" width="5.625" style="47" customWidth="1"/>
    <col min="783" max="788" width="5.875" style="47" customWidth="1"/>
    <col min="789" max="789" width="7.875" style="47" customWidth="1"/>
    <col min="790" max="791" width="5.625" style="47" customWidth="1"/>
    <col min="792" max="792" width="7.875" style="47" customWidth="1"/>
    <col min="793" max="794" width="5.875" style="47" customWidth="1"/>
    <col min="795" max="796" width="5.625" style="47" customWidth="1"/>
    <col min="797" max="799" width="5.875" style="47" customWidth="1"/>
    <col min="800" max="1024" width="9" style="47"/>
    <col min="1025" max="1025" width="8.375" style="47" customWidth="1"/>
    <col min="1026" max="1026" width="5.875" style="47" customWidth="1"/>
    <col min="1027" max="1028" width="5.625" style="47" customWidth="1"/>
    <col min="1029" max="1036" width="5.875" style="47" customWidth="1"/>
    <col min="1037" max="1038" width="5.625" style="47" customWidth="1"/>
    <col min="1039" max="1044" width="5.875" style="47" customWidth="1"/>
    <col min="1045" max="1045" width="7.875" style="47" customWidth="1"/>
    <col min="1046" max="1047" width="5.625" style="47" customWidth="1"/>
    <col min="1048" max="1048" width="7.875" style="47" customWidth="1"/>
    <col min="1049" max="1050" width="5.875" style="47" customWidth="1"/>
    <col min="1051" max="1052" width="5.625" style="47" customWidth="1"/>
    <col min="1053" max="1055" width="5.875" style="47" customWidth="1"/>
    <col min="1056" max="1280" width="9" style="47"/>
    <col min="1281" max="1281" width="8.375" style="47" customWidth="1"/>
    <col min="1282" max="1282" width="5.875" style="47" customWidth="1"/>
    <col min="1283" max="1284" width="5.625" style="47" customWidth="1"/>
    <col min="1285" max="1292" width="5.875" style="47" customWidth="1"/>
    <col min="1293" max="1294" width="5.625" style="47" customWidth="1"/>
    <col min="1295" max="1300" width="5.875" style="47" customWidth="1"/>
    <col min="1301" max="1301" width="7.875" style="47" customWidth="1"/>
    <col min="1302" max="1303" width="5.625" style="47" customWidth="1"/>
    <col min="1304" max="1304" width="7.875" style="47" customWidth="1"/>
    <col min="1305" max="1306" width="5.875" style="47" customWidth="1"/>
    <col min="1307" max="1308" width="5.625" style="47" customWidth="1"/>
    <col min="1309" max="1311" width="5.875" style="47" customWidth="1"/>
    <col min="1312" max="1536" width="9" style="47"/>
    <col min="1537" max="1537" width="8.375" style="47" customWidth="1"/>
    <col min="1538" max="1538" width="5.875" style="47" customWidth="1"/>
    <col min="1539" max="1540" width="5.625" style="47" customWidth="1"/>
    <col min="1541" max="1548" width="5.875" style="47" customWidth="1"/>
    <col min="1549" max="1550" width="5.625" style="47" customWidth="1"/>
    <col min="1551" max="1556" width="5.875" style="47" customWidth="1"/>
    <col min="1557" max="1557" width="7.875" style="47" customWidth="1"/>
    <col min="1558" max="1559" width="5.625" style="47" customWidth="1"/>
    <col min="1560" max="1560" width="7.875" style="47" customWidth="1"/>
    <col min="1561" max="1562" width="5.875" style="47" customWidth="1"/>
    <col min="1563" max="1564" width="5.625" style="47" customWidth="1"/>
    <col min="1565" max="1567" width="5.875" style="47" customWidth="1"/>
    <col min="1568" max="1792" width="9" style="47"/>
    <col min="1793" max="1793" width="8.375" style="47" customWidth="1"/>
    <col min="1794" max="1794" width="5.875" style="47" customWidth="1"/>
    <col min="1795" max="1796" width="5.625" style="47" customWidth="1"/>
    <col min="1797" max="1804" width="5.875" style="47" customWidth="1"/>
    <col min="1805" max="1806" width="5.625" style="47" customWidth="1"/>
    <col min="1807" max="1812" width="5.875" style="47" customWidth="1"/>
    <col min="1813" max="1813" width="7.875" style="47" customWidth="1"/>
    <col min="1814" max="1815" width="5.625" style="47" customWidth="1"/>
    <col min="1816" max="1816" width="7.875" style="47" customWidth="1"/>
    <col min="1817" max="1818" width="5.875" style="47" customWidth="1"/>
    <col min="1819" max="1820" width="5.625" style="47" customWidth="1"/>
    <col min="1821" max="1823" width="5.875" style="47" customWidth="1"/>
    <col min="1824" max="2048" width="9" style="47"/>
    <col min="2049" max="2049" width="8.375" style="47" customWidth="1"/>
    <col min="2050" max="2050" width="5.875" style="47" customWidth="1"/>
    <col min="2051" max="2052" width="5.625" style="47" customWidth="1"/>
    <col min="2053" max="2060" width="5.875" style="47" customWidth="1"/>
    <col min="2061" max="2062" width="5.625" style="47" customWidth="1"/>
    <col min="2063" max="2068" width="5.875" style="47" customWidth="1"/>
    <col min="2069" max="2069" width="7.875" style="47" customWidth="1"/>
    <col min="2070" max="2071" width="5.625" style="47" customWidth="1"/>
    <col min="2072" max="2072" width="7.875" style="47" customWidth="1"/>
    <col min="2073" max="2074" width="5.875" style="47" customWidth="1"/>
    <col min="2075" max="2076" width="5.625" style="47" customWidth="1"/>
    <col min="2077" max="2079" width="5.875" style="47" customWidth="1"/>
    <col min="2080" max="2304" width="9" style="47"/>
    <col min="2305" max="2305" width="8.375" style="47" customWidth="1"/>
    <col min="2306" max="2306" width="5.875" style="47" customWidth="1"/>
    <col min="2307" max="2308" width="5.625" style="47" customWidth="1"/>
    <col min="2309" max="2316" width="5.875" style="47" customWidth="1"/>
    <col min="2317" max="2318" width="5.625" style="47" customWidth="1"/>
    <col min="2319" max="2324" width="5.875" style="47" customWidth="1"/>
    <col min="2325" max="2325" width="7.875" style="47" customWidth="1"/>
    <col min="2326" max="2327" width="5.625" style="47" customWidth="1"/>
    <col min="2328" max="2328" width="7.875" style="47" customWidth="1"/>
    <col min="2329" max="2330" width="5.875" style="47" customWidth="1"/>
    <col min="2331" max="2332" width="5.625" style="47" customWidth="1"/>
    <col min="2333" max="2335" width="5.875" style="47" customWidth="1"/>
    <col min="2336" max="2560" width="9" style="47"/>
    <col min="2561" max="2561" width="8.375" style="47" customWidth="1"/>
    <col min="2562" max="2562" width="5.875" style="47" customWidth="1"/>
    <col min="2563" max="2564" width="5.625" style="47" customWidth="1"/>
    <col min="2565" max="2572" width="5.875" style="47" customWidth="1"/>
    <col min="2573" max="2574" width="5.625" style="47" customWidth="1"/>
    <col min="2575" max="2580" width="5.875" style="47" customWidth="1"/>
    <col min="2581" max="2581" width="7.875" style="47" customWidth="1"/>
    <col min="2582" max="2583" width="5.625" style="47" customWidth="1"/>
    <col min="2584" max="2584" width="7.875" style="47" customWidth="1"/>
    <col min="2585" max="2586" width="5.875" style="47" customWidth="1"/>
    <col min="2587" max="2588" width="5.625" style="47" customWidth="1"/>
    <col min="2589" max="2591" width="5.875" style="47" customWidth="1"/>
    <col min="2592" max="2816" width="9" style="47"/>
    <col min="2817" max="2817" width="8.375" style="47" customWidth="1"/>
    <col min="2818" max="2818" width="5.875" style="47" customWidth="1"/>
    <col min="2819" max="2820" width="5.625" style="47" customWidth="1"/>
    <col min="2821" max="2828" width="5.875" style="47" customWidth="1"/>
    <col min="2829" max="2830" width="5.625" style="47" customWidth="1"/>
    <col min="2831" max="2836" width="5.875" style="47" customWidth="1"/>
    <col min="2837" max="2837" width="7.875" style="47" customWidth="1"/>
    <col min="2838" max="2839" width="5.625" style="47" customWidth="1"/>
    <col min="2840" max="2840" width="7.875" style="47" customWidth="1"/>
    <col min="2841" max="2842" width="5.875" style="47" customWidth="1"/>
    <col min="2843" max="2844" width="5.625" style="47" customWidth="1"/>
    <col min="2845" max="2847" width="5.875" style="47" customWidth="1"/>
    <col min="2848" max="3072" width="9" style="47"/>
    <col min="3073" max="3073" width="8.375" style="47" customWidth="1"/>
    <col min="3074" max="3074" width="5.875" style="47" customWidth="1"/>
    <col min="3075" max="3076" width="5.625" style="47" customWidth="1"/>
    <col min="3077" max="3084" width="5.875" style="47" customWidth="1"/>
    <col min="3085" max="3086" width="5.625" style="47" customWidth="1"/>
    <col min="3087" max="3092" width="5.875" style="47" customWidth="1"/>
    <col min="3093" max="3093" width="7.875" style="47" customWidth="1"/>
    <col min="3094" max="3095" width="5.625" style="47" customWidth="1"/>
    <col min="3096" max="3096" width="7.875" style="47" customWidth="1"/>
    <col min="3097" max="3098" width="5.875" style="47" customWidth="1"/>
    <col min="3099" max="3100" width="5.625" style="47" customWidth="1"/>
    <col min="3101" max="3103" width="5.875" style="47" customWidth="1"/>
    <col min="3104" max="3328" width="9" style="47"/>
    <col min="3329" max="3329" width="8.375" style="47" customWidth="1"/>
    <col min="3330" max="3330" width="5.875" style="47" customWidth="1"/>
    <col min="3331" max="3332" width="5.625" style="47" customWidth="1"/>
    <col min="3333" max="3340" width="5.875" style="47" customWidth="1"/>
    <col min="3341" max="3342" width="5.625" style="47" customWidth="1"/>
    <col min="3343" max="3348" width="5.875" style="47" customWidth="1"/>
    <col min="3349" max="3349" width="7.875" style="47" customWidth="1"/>
    <col min="3350" max="3351" width="5.625" style="47" customWidth="1"/>
    <col min="3352" max="3352" width="7.875" style="47" customWidth="1"/>
    <col min="3353" max="3354" width="5.875" style="47" customWidth="1"/>
    <col min="3355" max="3356" width="5.625" style="47" customWidth="1"/>
    <col min="3357" max="3359" width="5.875" style="47" customWidth="1"/>
    <col min="3360" max="3584" width="9" style="47"/>
    <col min="3585" max="3585" width="8.375" style="47" customWidth="1"/>
    <col min="3586" max="3586" width="5.875" style="47" customWidth="1"/>
    <col min="3587" max="3588" width="5.625" style="47" customWidth="1"/>
    <col min="3589" max="3596" width="5.875" style="47" customWidth="1"/>
    <col min="3597" max="3598" width="5.625" style="47" customWidth="1"/>
    <col min="3599" max="3604" width="5.875" style="47" customWidth="1"/>
    <col min="3605" max="3605" width="7.875" style="47" customWidth="1"/>
    <col min="3606" max="3607" width="5.625" style="47" customWidth="1"/>
    <col min="3608" max="3608" width="7.875" style="47" customWidth="1"/>
    <col min="3609" max="3610" width="5.875" style="47" customWidth="1"/>
    <col min="3611" max="3612" width="5.625" style="47" customWidth="1"/>
    <col min="3613" max="3615" width="5.875" style="47" customWidth="1"/>
    <col min="3616" max="3840" width="9" style="47"/>
    <col min="3841" max="3841" width="8.375" style="47" customWidth="1"/>
    <col min="3842" max="3842" width="5.875" style="47" customWidth="1"/>
    <col min="3843" max="3844" width="5.625" style="47" customWidth="1"/>
    <col min="3845" max="3852" width="5.875" style="47" customWidth="1"/>
    <col min="3853" max="3854" width="5.625" style="47" customWidth="1"/>
    <col min="3855" max="3860" width="5.875" style="47" customWidth="1"/>
    <col min="3861" max="3861" width="7.875" style="47" customWidth="1"/>
    <col min="3862" max="3863" width="5.625" style="47" customWidth="1"/>
    <col min="3864" max="3864" width="7.875" style="47" customWidth="1"/>
    <col min="3865" max="3866" width="5.875" style="47" customWidth="1"/>
    <col min="3867" max="3868" width="5.625" style="47" customWidth="1"/>
    <col min="3869" max="3871" width="5.875" style="47" customWidth="1"/>
    <col min="3872" max="4096" width="9" style="47"/>
    <col min="4097" max="4097" width="8.375" style="47" customWidth="1"/>
    <col min="4098" max="4098" width="5.875" style="47" customWidth="1"/>
    <col min="4099" max="4100" width="5.625" style="47" customWidth="1"/>
    <col min="4101" max="4108" width="5.875" style="47" customWidth="1"/>
    <col min="4109" max="4110" width="5.625" style="47" customWidth="1"/>
    <col min="4111" max="4116" width="5.875" style="47" customWidth="1"/>
    <col min="4117" max="4117" width="7.875" style="47" customWidth="1"/>
    <col min="4118" max="4119" width="5.625" style="47" customWidth="1"/>
    <col min="4120" max="4120" width="7.875" style="47" customWidth="1"/>
    <col min="4121" max="4122" width="5.875" style="47" customWidth="1"/>
    <col min="4123" max="4124" width="5.625" style="47" customWidth="1"/>
    <col min="4125" max="4127" width="5.875" style="47" customWidth="1"/>
    <col min="4128" max="4352" width="9" style="47"/>
    <col min="4353" max="4353" width="8.375" style="47" customWidth="1"/>
    <col min="4354" max="4354" width="5.875" style="47" customWidth="1"/>
    <col min="4355" max="4356" width="5.625" style="47" customWidth="1"/>
    <col min="4357" max="4364" width="5.875" style="47" customWidth="1"/>
    <col min="4365" max="4366" width="5.625" style="47" customWidth="1"/>
    <col min="4367" max="4372" width="5.875" style="47" customWidth="1"/>
    <col min="4373" max="4373" width="7.875" style="47" customWidth="1"/>
    <col min="4374" max="4375" width="5.625" style="47" customWidth="1"/>
    <col min="4376" max="4376" width="7.875" style="47" customWidth="1"/>
    <col min="4377" max="4378" width="5.875" style="47" customWidth="1"/>
    <col min="4379" max="4380" width="5.625" style="47" customWidth="1"/>
    <col min="4381" max="4383" width="5.875" style="47" customWidth="1"/>
    <col min="4384" max="4608" width="9" style="47"/>
    <col min="4609" max="4609" width="8.375" style="47" customWidth="1"/>
    <col min="4610" max="4610" width="5.875" style="47" customWidth="1"/>
    <col min="4611" max="4612" width="5.625" style="47" customWidth="1"/>
    <col min="4613" max="4620" width="5.875" style="47" customWidth="1"/>
    <col min="4621" max="4622" width="5.625" style="47" customWidth="1"/>
    <col min="4623" max="4628" width="5.875" style="47" customWidth="1"/>
    <col min="4629" max="4629" width="7.875" style="47" customWidth="1"/>
    <col min="4630" max="4631" width="5.625" style="47" customWidth="1"/>
    <col min="4632" max="4632" width="7.875" style="47" customWidth="1"/>
    <col min="4633" max="4634" width="5.875" style="47" customWidth="1"/>
    <col min="4635" max="4636" width="5.625" style="47" customWidth="1"/>
    <col min="4637" max="4639" width="5.875" style="47" customWidth="1"/>
    <col min="4640" max="4864" width="9" style="47"/>
    <col min="4865" max="4865" width="8.375" style="47" customWidth="1"/>
    <col min="4866" max="4866" width="5.875" style="47" customWidth="1"/>
    <col min="4867" max="4868" width="5.625" style="47" customWidth="1"/>
    <col min="4869" max="4876" width="5.875" style="47" customWidth="1"/>
    <col min="4877" max="4878" width="5.625" style="47" customWidth="1"/>
    <col min="4879" max="4884" width="5.875" style="47" customWidth="1"/>
    <col min="4885" max="4885" width="7.875" style="47" customWidth="1"/>
    <col min="4886" max="4887" width="5.625" style="47" customWidth="1"/>
    <col min="4888" max="4888" width="7.875" style="47" customWidth="1"/>
    <col min="4889" max="4890" width="5.875" style="47" customWidth="1"/>
    <col min="4891" max="4892" width="5.625" style="47" customWidth="1"/>
    <col min="4893" max="4895" width="5.875" style="47" customWidth="1"/>
    <col min="4896" max="5120" width="9" style="47"/>
    <col min="5121" max="5121" width="8.375" style="47" customWidth="1"/>
    <col min="5122" max="5122" width="5.875" style="47" customWidth="1"/>
    <col min="5123" max="5124" width="5.625" style="47" customWidth="1"/>
    <col min="5125" max="5132" width="5.875" style="47" customWidth="1"/>
    <col min="5133" max="5134" width="5.625" style="47" customWidth="1"/>
    <col min="5135" max="5140" width="5.875" style="47" customWidth="1"/>
    <col min="5141" max="5141" width="7.875" style="47" customWidth="1"/>
    <col min="5142" max="5143" width="5.625" style="47" customWidth="1"/>
    <col min="5144" max="5144" width="7.875" style="47" customWidth="1"/>
    <col min="5145" max="5146" width="5.875" style="47" customWidth="1"/>
    <col min="5147" max="5148" width="5.625" style="47" customWidth="1"/>
    <col min="5149" max="5151" width="5.875" style="47" customWidth="1"/>
    <col min="5152" max="5376" width="9" style="47"/>
    <col min="5377" max="5377" width="8.375" style="47" customWidth="1"/>
    <col min="5378" max="5378" width="5.875" style="47" customWidth="1"/>
    <col min="5379" max="5380" width="5.625" style="47" customWidth="1"/>
    <col min="5381" max="5388" width="5.875" style="47" customWidth="1"/>
    <col min="5389" max="5390" width="5.625" style="47" customWidth="1"/>
    <col min="5391" max="5396" width="5.875" style="47" customWidth="1"/>
    <col min="5397" max="5397" width="7.875" style="47" customWidth="1"/>
    <col min="5398" max="5399" width="5.625" style="47" customWidth="1"/>
    <col min="5400" max="5400" width="7.875" style="47" customWidth="1"/>
    <col min="5401" max="5402" width="5.875" style="47" customWidth="1"/>
    <col min="5403" max="5404" width="5.625" style="47" customWidth="1"/>
    <col min="5405" max="5407" width="5.875" style="47" customWidth="1"/>
    <col min="5408" max="5632" width="9" style="47"/>
    <col min="5633" max="5633" width="8.375" style="47" customWidth="1"/>
    <col min="5634" max="5634" width="5.875" style="47" customWidth="1"/>
    <col min="5635" max="5636" width="5.625" style="47" customWidth="1"/>
    <col min="5637" max="5644" width="5.875" style="47" customWidth="1"/>
    <col min="5645" max="5646" width="5.625" style="47" customWidth="1"/>
    <col min="5647" max="5652" width="5.875" style="47" customWidth="1"/>
    <col min="5653" max="5653" width="7.875" style="47" customWidth="1"/>
    <col min="5654" max="5655" width="5.625" style="47" customWidth="1"/>
    <col min="5656" max="5656" width="7.875" style="47" customWidth="1"/>
    <col min="5657" max="5658" width="5.875" style="47" customWidth="1"/>
    <col min="5659" max="5660" width="5.625" style="47" customWidth="1"/>
    <col min="5661" max="5663" width="5.875" style="47" customWidth="1"/>
    <col min="5664" max="5888" width="9" style="47"/>
    <col min="5889" max="5889" width="8.375" style="47" customWidth="1"/>
    <col min="5890" max="5890" width="5.875" style="47" customWidth="1"/>
    <col min="5891" max="5892" width="5.625" style="47" customWidth="1"/>
    <col min="5893" max="5900" width="5.875" style="47" customWidth="1"/>
    <col min="5901" max="5902" width="5.625" style="47" customWidth="1"/>
    <col min="5903" max="5908" width="5.875" style="47" customWidth="1"/>
    <col min="5909" max="5909" width="7.875" style="47" customWidth="1"/>
    <col min="5910" max="5911" width="5.625" style="47" customWidth="1"/>
    <col min="5912" max="5912" width="7.875" style="47" customWidth="1"/>
    <col min="5913" max="5914" width="5.875" style="47" customWidth="1"/>
    <col min="5915" max="5916" width="5.625" style="47" customWidth="1"/>
    <col min="5917" max="5919" width="5.875" style="47" customWidth="1"/>
    <col min="5920" max="6144" width="9" style="47"/>
    <col min="6145" max="6145" width="8.375" style="47" customWidth="1"/>
    <col min="6146" max="6146" width="5.875" style="47" customWidth="1"/>
    <col min="6147" max="6148" width="5.625" style="47" customWidth="1"/>
    <col min="6149" max="6156" width="5.875" style="47" customWidth="1"/>
    <col min="6157" max="6158" width="5.625" style="47" customWidth="1"/>
    <col min="6159" max="6164" width="5.875" style="47" customWidth="1"/>
    <col min="6165" max="6165" width="7.875" style="47" customWidth="1"/>
    <col min="6166" max="6167" width="5.625" style="47" customWidth="1"/>
    <col min="6168" max="6168" width="7.875" style="47" customWidth="1"/>
    <col min="6169" max="6170" width="5.875" style="47" customWidth="1"/>
    <col min="6171" max="6172" width="5.625" style="47" customWidth="1"/>
    <col min="6173" max="6175" width="5.875" style="47" customWidth="1"/>
    <col min="6176" max="6400" width="9" style="47"/>
    <col min="6401" max="6401" width="8.375" style="47" customWidth="1"/>
    <col min="6402" max="6402" width="5.875" style="47" customWidth="1"/>
    <col min="6403" max="6404" width="5.625" style="47" customWidth="1"/>
    <col min="6405" max="6412" width="5.875" style="47" customWidth="1"/>
    <col min="6413" max="6414" width="5.625" style="47" customWidth="1"/>
    <col min="6415" max="6420" width="5.875" style="47" customWidth="1"/>
    <col min="6421" max="6421" width="7.875" style="47" customWidth="1"/>
    <col min="6422" max="6423" width="5.625" style="47" customWidth="1"/>
    <col min="6424" max="6424" width="7.875" style="47" customWidth="1"/>
    <col min="6425" max="6426" width="5.875" style="47" customWidth="1"/>
    <col min="6427" max="6428" width="5.625" style="47" customWidth="1"/>
    <col min="6429" max="6431" width="5.875" style="47" customWidth="1"/>
    <col min="6432" max="6656" width="9" style="47"/>
    <col min="6657" max="6657" width="8.375" style="47" customWidth="1"/>
    <col min="6658" max="6658" width="5.875" style="47" customWidth="1"/>
    <col min="6659" max="6660" width="5.625" style="47" customWidth="1"/>
    <col min="6661" max="6668" width="5.875" style="47" customWidth="1"/>
    <col min="6669" max="6670" width="5.625" style="47" customWidth="1"/>
    <col min="6671" max="6676" width="5.875" style="47" customWidth="1"/>
    <col min="6677" max="6677" width="7.875" style="47" customWidth="1"/>
    <col min="6678" max="6679" width="5.625" style="47" customWidth="1"/>
    <col min="6680" max="6680" width="7.875" style="47" customWidth="1"/>
    <col min="6681" max="6682" width="5.875" style="47" customWidth="1"/>
    <col min="6683" max="6684" width="5.625" style="47" customWidth="1"/>
    <col min="6685" max="6687" width="5.875" style="47" customWidth="1"/>
    <col min="6688" max="6912" width="9" style="47"/>
    <col min="6913" max="6913" width="8.375" style="47" customWidth="1"/>
    <col min="6914" max="6914" width="5.875" style="47" customWidth="1"/>
    <col min="6915" max="6916" width="5.625" style="47" customWidth="1"/>
    <col min="6917" max="6924" width="5.875" style="47" customWidth="1"/>
    <col min="6925" max="6926" width="5.625" style="47" customWidth="1"/>
    <col min="6927" max="6932" width="5.875" style="47" customWidth="1"/>
    <col min="6933" max="6933" width="7.875" style="47" customWidth="1"/>
    <col min="6934" max="6935" width="5.625" style="47" customWidth="1"/>
    <col min="6936" max="6936" width="7.875" style="47" customWidth="1"/>
    <col min="6937" max="6938" width="5.875" style="47" customWidth="1"/>
    <col min="6939" max="6940" width="5.625" style="47" customWidth="1"/>
    <col min="6941" max="6943" width="5.875" style="47" customWidth="1"/>
    <col min="6944" max="7168" width="9" style="47"/>
    <col min="7169" max="7169" width="8.375" style="47" customWidth="1"/>
    <col min="7170" max="7170" width="5.875" style="47" customWidth="1"/>
    <col min="7171" max="7172" width="5.625" style="47" customWidth="1"/>
    <col min="7173" max="7180" width="5.875" style="47" customWidth="1"/>
    <col min="7181" max="7182" width="5.625" style="47" customWidth="1"/>
    <col min="7183" max="7188" width="5.875" style="47" customWidth="1"/>
    <col min="7189" max="7189" width="7.875" style="47" customWidth="1"/>
    <col min="7190" max="7191" width="5.625" style="47" customWidth="1"/>
    <col min="7192" max="7192" width="7.875" style="47" customWidth="1"/>
    <col min="7193" max="7194" width="5.875" style="47" customWidth="1"/>
    <col min="7195" max="7196" width="5.625" style="47" customWidth="1"/>
    <col min="7197" max="7199" width="5.875" style="47" customWidth="1"/>
    <col min="7200" max="7424" width="9" style="47"/>
    <col min="7425" max="7425" width="8.375" style="47" customWidth="1"/>
    <col min="7426" max="7426" width="5.875" style="47" customWidth="1"/>
    <col min="7427" max="7428" width="5.625" style="47" customWidth="1"/>
    <col min="7429" max="7436" width="5.875" style="47" customWidth="1"/>
    <col min="7437" max="7438" width="5.625" style="47" customWidth="1"/>
    <col min="7439" max="7444" width="5.875" style="47" customWidth="1"/>
    <col min="7445" max="7445" width="7.875" style="47" customWidth="1"/>
    <col min="7446" max="7447" width="5.625" style="47" customWidth="1"/>
    <col min="7448" max="7448" width="7.875" style="47" customWidth="1"/>
    <col min="7449" max="7450" width="5.875" style="47" customWidth="1"/>
    <col min="7451" max="7452" width="5.625" style="47" customWidth="1"/>
    <col min="7453" max="7455" width="5.875" style="47" customWidth="1"/>
    <col min="7456" max="7680" width="9" style="47"/>
    <col min="7681" max="7681" width="8.375" style="47" customWidth="1"/>
    <col min="7682" max="7682" width="5.875" style="47" customWidth="1"/>
    <col min="7683" max="7684" width="5.625" style="47" customWidth="1"/>
    <col min="7685" max="7692" width="5.875" style="47" customWidth="1"/>
    <col min="7693" max="7694" width="5.625" style="47" customWidth="1"/>
    <col min="7695" max="7700" width="5.875" style="47" customWidth="1"/>
    <col min="7701" max="7701" width="7.875" style="47" customWidth="1"/>
    <col min="7702" max="7703" width="5.625" style="47" customWidth="1"/>
    <col min="7704" max="7704" width="7.875" style="47" customWidth="1"/>
    <col min="7705" max="7706" width="5.875" style="47" customWidth="1"/>
    <col min="7707" max="7708" width="5.625" style="47" customWidth="1"/>
    <col min="7709" max="7711" width="5.875" style="47" customWidth="1"/>
    <col min="7712" max="7936" width="9" style="47"/>
    <col min="7937" max="7937" width="8.375" style="47" customWidth="1"/>
    <col min="7938" max="7938" width="5.875" style="47" customWidth="1"/>
    <col min="7939" max="7940" width="5.625" style="47" customWidth="1"/>
    <col min="7941" max="7948" width="5.875" style="47" customWidth="1"/>
    <col min="7949" max="7950" width="5.625" style="47" customWidth="1"/>
    <col min="7951" max="7956" width="5.875" style="47" customWidth="1"/>
    <col min="7957" max="7957" width="7.875" style="47" customWidth="1"/>
    <col min="7958" max="7959" width="5.625" style="47" customWidth="1"/>
    <col min="7960" max="7960" width="7.875" style="47" customWidth="1"/>
    <col min="7961" max="7962" width="5.875" style="47" customWidth="1"/>
    <col min="7963" max="7964" width="5.625" style="47" customWidth="1"/>
    <col min="7965" max="7967" width="5.875" style="47" customWidth="1"/>
    <col min="7968" max="8192" width="9" style="47"/>
    <col min="8193" max="8193" width="8.375" style="47" customWidth="1"/>
    <col min="8194" max="8194" width="5.875" style="47" customWidth="1"/>
    <col min="8195" max="8196" width="5.625" style="47" customWidth="1"/>
    <col min="8197" max="8204" width="5.875" style="47" customWidth="1"/>
    <col min="8205" max="8206" width="5.625" style="47" customWidth="1"/>
    <col min="8207" max="8212" width="5.875" style="47" customWidth="1"/>
    <col min="8213" max="8213" width="7.875" style="47" customWidth="1"/>
    <col min="8214" max="8215" width="5.625" style="47" customWidth="1"/>
    <col min="8216" max="8216" width="7.875" style="47" customWidth="1"/>
    <col min="8217" max="8218" width="5.875" style="47" customWidth="1"/>
    <col min="8219" max="8220" width="5.625" style="47" customWidth="1"/>
    <col min="8221" max="8223" width="5.875" style="47" customWidth="1"/>
    <col min="8224" max="8448" width="9" style="47"/>
    <col min="8449" max="8449" width="8.375" style="47" customWidth="1"/>
    <col min="8450" max="8450" width="5.875" style="47" customWidth="1"/>
    <col min="8451" max="8452" width="5.625" style="47" customWidth="1"/>
    <col min="8453" max="8460" width="5.875" style="47" customWidth="1"/>
    <col min="8461" max="8462" width="5.625" style="47" customWidth="1"/>
    <col min="8463" max="8468" width="5.875" style="47" customWidth="1"/>
    <col min="8469" max="8469" width="7.875" style="47" customWidth="1"/>
    <col min="8470" max="8471" width="5.625" style="47" customWidth="1"/>
    <col min="8472" max="8472" width="7.875" style="47" customWidth="1"/>
    <col min="8473" max="8474" width="5.875" style="47" customWidth="1"/>
    <col min="8475" max="8476" width="5.625" style="47" customWidth="1"/>
    <col min="8477" max="8479" width="5.875" style="47" customWidth="1"/>
    <col min="8480" max="8704" width="9" style="47"/>
    <col min="8705" max="8705" width="8.375" style="47" customWidth="1"/>
    <col min="8706" max="8706" width="5.875" style="47" customWidth="1"/>
    <col min="8707" max="8708" width="5.625" style="47" customWidth="1"/>
    <col min="8709" max="8716" width="5.875" style="47" customWidth="1"/>
    <col min="8717" max="8718" width="5.625" style="47" customWidth="1"/>
    <col min="8719" max="8724" width="5.875" style="47" customWidth="1"/>
    <col min="8725" max="8725" width="7.875" style="47" customWidth="1"/>
    <col min="8726" max="8727" width="5.625" style="47" customWidth="1"/>
    <col min="8728" max="8728" width="7.875" style="47" customWidth="1"/>
    <col min="8729" max="8730" width="5.875" style="47" customWidth="1"/>
    <col min="8731" max="8732" width="5.625" style="47" customWidth="1"/>
    <col min="8733" max="8735" width="5.875" style="47" customWidth="1"/>
    <col min="8736" max="8960" width="9" style="47"/>
    <col min="8961" max="8961" width="8.375" style="47" customWidth="1"/>
    <col min="8962" max="8962" width="5.875" style="47" customWidth="1"/>
    <col min="8963" max="8964" width="5.625" style="47" customWidth="1"/>
    <col min="8965" max="8972" width="5.875" style="47" customWidth="1"/>
    <col min="8973" max="8974" width="5.625" style="47" customWidth="1"/>
    <col min="8975" max="8980" width="5.875" style="47" customWidth="1"/>
    <col min="8981" max="8981" width="7.875" style="47" customWidth="1"/>
    <col min="8982" max="8983" width="5.625" style="47" customWidth="1"/>
    <col min="8984" max="8984" width="7.875" style="47" customWidth="1"/>
    <col min="8985" max="8986" width="5.875" style="47" customWidth="1"/>
    <col min="8987" max="8988" width="5.625" style="47" customWidth="1"/>
    <col min="8989" max="8991" width="5.875" style="47" customWidth="1"/>
    <col min="8992" max="9216" width="9" style="47"/>
    <col min="9217" max="9217" width="8.375" style="47" customWidth="1"/>
    <col min="9218" max="9218" width="5.875" style="47" customWidth="1"/>
    <col min="9219" max="9220" width="5.625" style="47" customWidth="1"/>
    <col min="9221" max="9228" width="5.875" style="47" customWidth="1"/>
    <col min="9229" max="9230" width="5.625" style="47" customWidth="1"/>
    <col min="9231" max="9236" width="5.875" style="47" customWidth="1"/>
    <col min="9237" max="9237" width="7.875" style="47" customWidth="1"/>
    <col min="9238" max="9239" width="5.625" style="47" customWidth="1"/>
    <col min="9240" max="9240" width="7.875" style="47" customWidth="1"/>
    <col min="9241" max="9242" width="5.875" style="47" customWidth="1"/>
    <col min="9243" max="9244" width="5.625" style="47" customWidth="1"/>
    <col min="9245" max="9247" width="5.875" style="47" customWidth="1"/>
    <col min="9248" max="9472" width="9" style="47"/>
    <col min="9473" max="9473" width="8.375" style="47" customWidth="1"/>
    <col min="9474" max="9474" width="5.875" style="47" customWidth="1"/>
    <col min="9475" max="9476" width="5.625" style="47" customWidth="1"/>
    <col min="9477" max="9484" width="5.875" style="47" customWidth="1"/>
    <col min="9485" max="9486" width="5.625" style="47" customWidth="1"/>
    <col min="9487" max="9492" width="5.875" style="47" customWidth="1"/>
    <col min="9493" max="9493" width="7.875" style="47" customWidth="1"/>
    <col min="9494" max="9495" width="5.625" style="47" customWidth="1"/>
    <col min="9496" max="9496" width="7.875" style="47" customWidth="1"/>
    <col min="9497" max="9498" width="5.875" style="47" customWidth="1"/>
    <col min="9499" max="9500" width="5.625" style="47" customWidth="1"/>
    <col min="9501" max="9503" width="5.875" style="47" customWidth="1"/>
    <col min="9504" max="9728" width="9" style="47"/>
    <col min="9729" max="9729" width="8.375" style="47" customWidth="1"/>
    <col min="9730" max="9730" width="5.875" style="47" customWidth="1"/>
    <col min="9731" max="9732" width="5.625" style="47" customWidth="1"/>
    <col min="9733" max="9740" width="5.875" style="47" customWidth="1"/>
    <col min="9741" max="9742" width="5.625" style="47" customWidth="1"/>
    <col min="9743" max="9748" width="5.875" style="47" customWidth="1"/>
    <col min="9749" max="9749" width="7.875" style="47" customWidth="1"/>
    <col min="9750" max="9751" width="5.625" style="47" customWidth="1"/>
    <col min="9752" max="9752" width="7.875" style="47" customWidth="1"/>
    <col min="9753" max="9754" width="5.875" style="47" customWidth="1"/>
    <col min="9755" max="9756" width="5.625" style="47" customWidth="1"/>
    <col min="9757" max="9759" width="5.875" style="47" customWidth="1"/>
    <col min="9760" max="9984" width="9" style="47"/>
    <col min="9985" max="9985" width="8.375" style="47" customWidth="1"/>
    <col min="9986" max="9986" width="5.875" style="47" customWidth="1"/>
    <col min="9987" max="9988" width="5.625" style="47" customWidth="1"/>
    <col min="9989" max="9996" width="5.875" style="47" customWidth="1"/>
    <col min="9997" max="9998" width="5.625" style="47" customWidth="1"/>
    <col min="9999" max="10004" width="5.875" style="47" customWidth="1"/>
    <col min="10005" max="10005" width="7.875" style="47" customWidth="1"/>
    <col min="10006" max="10007" width="5.625" style="47" customWidth="1"/>
    <col min="10008" max="10008" width="7.875" style="47" customWidth="1"/>
    <col min="10009" max="10010" width="5.875" style="47" customWidth="1"/>
    <col min="10011" max="10012" width="5.625" style="47" customWidth="1"/>
    <col min="10013" max="10015" width="5.875" style="47" customWidth="1"/>
    <col min="10016" max="10240" width="9" style="47"/>
    <col min="10241" max="10241" width="8.375" style="47" customWidth="1"/>
    <col min="10242" max="10242" width="5.875" style="47" customWidth="1"/>
    <col min="10243" max="10244" width="5.625" style="47" customWidth="1"/>
    <col min="10245" max="10252" width="5.875" style="47" customWidth="1"/>
    <col min="10253" max="10254" width="5.625" style="47" customWidth="1"/>
    <col min="10255" max="10260" width="5.875" style="47" customWidth="1"/>
    <col min="10261" max="10261" width="7.875" style="47" customWidth="1"/>
    <col min="10262" max="10263" width="5.625" style="47" customWidth="1"/>
    <col min="10264" max="10264" width="7.875" style="47" customWidth="1"/>
    <col min="10265" max="10266" width="5.875" style="47" customWidth="1"/>
    <col min="10267" max="10268" width="5.625" style="47" customWidth="1"/>
    <col min="10269" max="10271" width="5.875" style="47" customWidth="1"/>
    <col min="10272" max="10496" width="9" style="47"/>
    <col min="10497" max="10497" width="8.375" style="47" customWidth="1"/>
    <col min="10498" max="10498" width="5.875" style="47" customWidth="1"/>
    <col min="10499" max="10500" width="5.625" style="47" customWidth="1"/>
    <col min="10501" max="10508" width="5.875" style="47" customWidth="1"/>
    <col min="10509" max="10510" width="5.625" style="47" customWidth="1"/>
    <col min="10511" max="10516" width="5.875" style="47" customWidth="1"/>
    <col min="10517" max="10517" width="7.875" style="47" customWidth="1"/>
    <col min="10518" max="10519" width="5.625" style="47" customWidth="1"/>
    <col min="10520" max="10520" width="7.875" style="47" customWidth="1"/>
    <col min="10521" max="10522" width="5.875" style="47" customWidth="1"/>
    <col min="10523" max="10524" width="5.625" style="47" customWidth="1"/>
    <col min="10525" max="10527" width="5.875" style="47" customWidth="1"/>
    <col min="10528" max="10752" width="9" style="47"/>
    <col min="10753" max="10753" width="8.375" style="47" customWidth="1"/>
    <col min="10754" max="10754" width="5.875" style="47" customWidth="1"/>
    <col min="10755" max="10756" width="5.625" style="47" customWidth="1"/>
    <col min="10757" max="10764" width="5.875" style="47" customWidth="1"/>
    <col min="10765" max="10766" width="5.625" style="47" customWidth="1"/>
    <col min="10767" max="10772" width="5.875" style="47" customWidth="1"/>
    <col min="10773" max="10773" width="7.875" style="47" customWidth="1"/>
    <col min="10774" max="10775" width="5.625" style="47" customWidth="1"/>
    <col min="10776" max="10776" width="7.875" style="47" customWidth="1"/>
    <col min="10777" max="10778" width="5.875" style="47" customWidth="1"/>
    <col min="10779" max="10780" width="5.625" style="47" customWidth="1"/>
    <col min="10781" max="10783" width="5.875" style="47" customWidth="1"/>
    <col min="10784" max="11008" width="9" style="47"/>
    <col min="11009" max="11009" width="8.375" style="47" customWidth="1"/>
    <col min="11010" max="11010" width="5.875" style="47" customWidth="1"/>
    <col min="11011" max="11012" width="5.625" style="47" customWidth="1"/>
    <col min="11013" max="11020" width="5.875" style="47" customWidth="1"/>
    <col min="11021" max="11022" width="5.625" style="47" customWidth="1"/>
    <col min="11023" max="11028" width="5.875" style="47" customWidth="1"/>
    <col min="11029" max="11029" width="7.875" style="47" customWidth="1"/>
    <col min="11030" max="11031" width="5.625" style="47" customWidth="1"/>
    <col min="11032" max="11032" width="7.875" style="47" customWidth="1"/>
    <col min="11033" max="11034" width="5.875" style="47" customWidth="1"/>
    <col min="11035" max="11036" width="5.625" style="47" customWidth="1"/>
    <col min="11037" max="11039" width="5.875" style="47" customWidth="1"/>
    <col min="11040" max="11264" width="9" style="47"/>
    <col min="11265" max="11265" width="8.375" style="47" customWidth="1"/>
    <col min="11266" max="11266" width="5.875" style="47" customWidth="1"/>
    <col min="11267" max="11268" width="5.625" style="47" customWidth="1"/>
    <col min="11269" max="11276" width="5.875" style="47" customWidth="1"/>
    <col min="11277" max="11278" width="5.625" style="47" customWidth="1"/>
    <col min="11279" max="11284" width="5.875" style="47" customWidth="1"/>
    <col min="11285" max="11285" width="7.875" style="47" customWidth="1"/>
    <col min="11286" max="11287" width="5.625" style="47" customWidth="1"/>
    <col min="11288" max="11288" width="7.875" style="47" customWidth="1"/>
    <col min="11289" max="11290" width="5.875" style="47" customWidth="1"/>
    <col min="11291" max="11292" width="5.625" style="47" customWidth="1"/>
    <col min="11293" max="11295" width="5.875" style="47" customWidth="1"/>
    <col min="11296" max="11520" width="9" style="47"/>
    <col min="11521" max="11521" width="8.375" style="47" customWidth="1"/>
    <col min="11522" max="11522" width="5.875" style="47" customWidth="1"/>
    <col min="11523" max="11524" width="5.625" style="47" customWidth="1"/>
    <col min="11525" max="11532" width="5.875" style="47" customWidth="1"/>
    <col min="11533" max="11534" width="5.625" style="47" customWidth="1"/>
    <col min="11535" max="11540" width="5.875" style="47" customWidth="1"/>
    <col min="11541" max="11541" width="7.875" style="47" customWidth="1"/>
    <col min="11542" max="11543" width="5.625" style="47" customWidth="1"/>
    <col min="11544" max="11544" width="7.875" style="47" customWidth="1"/>
    <col min="11545" max="11546" width="5.875" style="47" customWidth="1"/>
    <col min="11547" max="11548" width="5.625" style="47" customWidth="1"/>
    <col min="11549" max="11551" width="5.875" style="47" customWidth="1"/>
    <col min="11552" max="11776" width="9" style="47"/>
    <col min="11777" max="11777" width="8.375" style="47" customWidth="1"/>
    <col min="11778" max="11778" width="5.875" style="47" customWidth="1"/>
    <col min="11779" max="11780" width="5.625" style="47" customWidth="1"/>
    <col min="11781" max="11788" width="5.875" style="47" customWidth="1"/>
    <col min="11789" max="11790" width="5.625" style="47" customWidth="1"/>
    <col min="11791" max="11796" width="5.875" style="47" customWidth="1"/>
    <col min="11797" max="11797" width="7.875" style="47" customWidth="1"/>
    <col min="11798" max="11799" width="5.625" style="47" customWidth="1"/>
    <col min="11800" max="11800" width="7.875" style="47" customWidth="1"/>
    <col min="11801" max="11802" width="5.875" style="47" customWidth="1"/>
    <col min="11803" max="11804" width="5.625" style="47" customWidth="1"/>
    <col min="11805" max="11807" width="5.875" style="47" customWidth="1"/>
    <col min="11808" max="12032" width="9" style="47"/>
    <col min="12033" max="12033" width="8.375" style="47" customWidth="1"/>
    <col min="12034" max="12034" width="5.875" style="47" customWidth="1"/>
    <col min="12035" max="12036" width="5.625" style="47" customWidth="1"/>
    <col min="12037" max="12044" width="5.875" style="47" customWidth="1"/>
    <col min="12045" max="12046" width="5.625" style="47" customWidth="1"/>
    <col min="12047" max="12052" width="5.875" style="47" customWidth="1"/>
    <col min="12053" max="12053" width="7.875" style="47" customWidth="1"/>
    <col min="12054" max="12055" width="5.625" style="47" customWidth="1"/>
    <col min="12056" max="12056" width="7.875" style="47" customWidth="1"/>
    <col min="12057" max="12058" width="5.875" style="47" customWidth="1"/>
    <col min="12059" max="12060" width="5.625" style="47" customWidth="1"/>
    <col min="12061" max="12063" width="5.875" style="47" customWidth="1"/>
    <col min="12064" max="12288" width="9" style="47"/>
    <col min="12289" max="12289" width="8.375" style="47" customWidth="1"/>
    <col min="12290" max="12290" width="5.875" style="47" customWidth="1"/>
    <col min="12291" max="12292" width="5.625" style="47" customWidth="1"/>
    <col min="12293" max="12300" width="5.875" style="47" customWidth="1"/>
    <col min="12301" max="12302" width="5.625" style="47" customWidth="1"/>
    <col min="12303" max="12308" width="5.875" style="47" customWidth="1"/>
    <col min="12309" max="12309" width="7.875" style="47" customWidth="1"/>
    <col min="12310" max="12311" width="5.625" style="47" customWidth="1"/>
    <col min="12312" max="12312" width="7.875" style="47" customWidth="1"/>
    <col min="12313" max="12314" width="5.875" style="47" customWidth="1"/>
    <col min="12315" max="12316" width="5.625" style="47" customWidth="1"/>
    <col min="12317" max="12319" width="5.875" style="47" customWidth="1"/>
    <col min="12320" max="12544" width="9" style="47"/>
    <col min="12545" max="12545" width="8.375" style="47" customWidth="1"/>
    <col min="12546" max="12546" width="5.875" style="47" customWidth="1"/>
    <col min="12547" max="12548" width="5.625" style="47" customWidth="1"/>
    <col min="12549" max="12556" width="5.875" style="47" customWidth="1"/>
    <col min="12557" max="12558" width="5.625" style="47" customWidth="1"/>
    <col min="12559" max="12564" width="5.875" style="47" customWidth="1"/>
    <col min="12565" max="12565" width="7.875" style="47" customWidth="1"/>
    <col min="12566" max="12567" width="5.625" style="47" customWidth="1"/>
    <col min="12568" max="12568" width="7.875" style="47" customWidth="1"/>
    <col min="12569" max="12570" width="5.875" style="47" customWidth="1"/>
    <col min="12571" max="12572" width="5.625" style="47" customWidth="1"/>
    <col min="12573" max="12575" width="5.875" style="47" customWidth="1"/>
    <col min="12576" max="12800" width="9" style="47"/>
    <col min="12801" max="12801" width="8.375" style="47" customWidth="1"/>
    <col min="12802" max="12802" width="5.875" style="47" customWidth="1"/>
    <col min="12803" max="12804" width="5.625" style="47" customWidth="1"/>
    <col min="12805" max="12812" width="5.875" style="47" customWidth="1"/>
    <col min="12813" max="12814" width="5.625" style="47" customWidth="1"/>
    <col min="12815" max="12820" width="5.875" style="47" customWidth="1"/>
    <col min="12821" max="12821" width="7.875" style="47" customWidth="1"/>
    <col min="12822" max="12823" width="5.625" style="47" customWidth="1"/>
    <col min="12824" max="12824" width="7.875" style="47" customWidth="1"/>
    <col min="12825" max="12826" width="5.875" style="47" customWidth="1"/>
    <col min="12827" max="12828" width="5.625" style="47" customWidth="1"/>
    <col min="12829" max="12831" width="5.875" style="47" customWidth="1"/>
    <col min="12832" max="13056" width="9" style="47"/>
    <col min="13057" max="13057" width="8.375" style="47" customWidth="1"/>
    <col min="13058" max="13058" width="5.875" style="47" customWidth="1"/>
    <col min="13059" max="13060" width="5.625" style="47" customWidth="1"/>
    <col min="13061" max="13068" width="5.875" style="47" customWidth="1"/>
    <col min="13069" max="13070" width="5.625" style="47" customWidth="1"/>
    <col min="13071" max="13076" width="5.875" style="47" customWidth="1"/>
    <col min="13077" max="13077" width="7.875" style="47" customWidth="1"/>
    <col min="13078" max="13079" width="5.625" style="47" customWidth="1"/>
    <col min="13080" max="13080" width="7.875" style="47" customWidth="1"/>
    <col min="13081" max="13082" width="5.875" style="47" customWidth="1"/>
    <col min="13083" max="13084" width="5.625" style="47" customWidth="1"/>
    <col min="13085" max="13087" width="5.875" style="47" customWidth="1"/>
    <col min="13088" max="13312" width="9" style="47"/>
    <col min="13313" max="13313" width="8.375" style="47" customWidth="1"/>
    <col min="13314" max="13314" width="5.875" style="47" customWidth="1"/>
    <col min="13315" max="13316" width="5.625" style="47" customWidth="1"/>
    <col min="13317" max="13324" width="5.875" style="47" customWidth="1"/>
    <col min="13325" max="13326" width="5.625" style="47" customWidth="1"/>
    <col min="13327" max="13332" width="5.875" style="47" customWidth="1"/>
    <col min="13333" max="13333" width="7.875" style="47" customWidth="1"/>
    <col min="13334" max="13335" width="5.625" style="47" customWidth="1"/>
    <col min="13336" max="13336" width="7.875" style="47" customWidth="1"/>
    <col min="13337" max="13338" width="5.875" style="47" customWidth="1"/>
    <col min="13339" max="13340" width="5.625" style="47" customWidth="1"/>
    <col min="13341" max="13343" width="5.875" style="47" customWidth="1"/>
    <col min="13344" max="13568" width="9" style="47"/>
    <col min="13569" max="13569" width="8.375" style="47" customWidth="1"/>
    <col min="13570" max="13570" width="5.875" style="47" customWidth="1"/>
    <col min="13571" max="13572" width="5.625" style="47" customWidth="1"/>
    <col min="13573" max="13580" width="5.875" style="47" customWidth="1"/>
    <col min="13581" max="13582" width="5.625" style="47" customWidth="1"/>
    <col min="13583" max="13588" width="5.875" style="47" customWidth="1"/>
    <col min="13589" max="13589" width="7.875" style="47" customWidth="1"/>
    <col min="13590" max="13591" width="5.625" style="47" customWidth="1"/>
    <col min="13592" max="13592" width="7.875" style="47" customWidth="1"/>
    <col min="13593" max="13594" width="5.875" style="47" customWidth="1"/>
    <col min="13595" max="13596" width="5.625" style="47" customWidth="1"/>
    <col min="13597" max="13599" width="5.875" style="47" customWidth="1"/>
    <col min="13600" max="13824" width="9" style="47"/>
    <col min="13825" max="13825" width="8.375" style="47" customWidth="1"/>
    <col min="13826" max="13826" width="5.875" style="47" customWidth="1"/>
    <col min="13827" max="13828" width="5.625" style="47" customWidth="1"/>
    <col min="13829" max="13836" width="5.875" style="47" customWidth="1"/>
    <col min="13837" max="13838" width="5.625" style="47" customWidth="1"/>
    <col min="13839" max="13844" width="5.875" style="47" customWidth="1"/>
    <col min="13845" max="13845" width="7.875" style="47" customWidth="1"/>
    <col min="13846" max="13847" width="5.625" style="47" customWidth="1"/>
    <col min="13848" max="13848" width="7.875" style="47" customWidth="1"/>
    <col min="13849" max="13850" width="5.875" style="47" customWidth="1"/>
    <col min="13851" max="13852" width="5.625" style="47" customWidth="1"/>
    <col min="13853" max="13855" width="5.875" style="47" customWidth="1"/>
    <col min="13856" max="14080" width="9" style="47"/>
    <col min="14081" max="14081" width="8.375" style="47" customWidth="1"/>
    <col min="14082" max="14082" width="5.875" style="47" customWidth="1"/>
    <col min="14083" max="14084" width="5.625" style="47" customWidth="1"/>
    <col min="14085" max="14092" width="5.875" style="47" customWidth="1"/>
    <col min="14093" max="14094" width="5.625" style="47" customWidth="1"/>
    <col min="14095" max="14100" width="5.875" style="47" customWidth="1"/>
    <col min="14101" max="14101" width="7.875" style="47" customWidth="1"/>
    <col min="14102" max="14103" width="5.625" style="47" customWidth="1"/>
    <col min="14104" max="14104" width="7.875" style="47" customWidth="1"/>
    <col min="14105" max="14106" width="5.875" style="47" customWidth="1"/>
    <col min="14107" max="14108" width="5.625" style="47" customWidth="1"/>
    <col min="14109" max="14111" width="5.875" style="47" customWidth="1"/>
    <col min="14112" max="14336" width="9" style="47"/>
    <col min="14337" max="14337" width="8.375" style="47" customWidth="1"/>
    <col min="14338" max="14338" width="5.875" style="47" customWidth="1"/>
    <col min="14339" max="14340" width="5.625" style="47" customWidth="1"/>
    <col min="14341" max="14348" width="5.875" style="47" customWidth="1"/>
    <col min="14349" max="14350" width="5.625" style="47" customWidth="1"/>
    <col min="14351" max="14356" width="5.875" style="47" customWidth="1"/>
    <col min="14357" max="14357" width="7.875" style="47" customWidth="1"/>
    <col min="14358" max="14359" width="5.625" style="47" customWidth="1"/>
    <col min="14360" max="14360" width="7.875" style="47" customWidth="1"/>
    <col min="14361" max="14362" width="5.875" style="47" customWidth="1"/>
    <col min="14363" max="14364" width="5.625" style="47" customWidth="1"/>
    <col min="14365" max="14367" width="5.875" style="47" customWidth="1"/>
    <col min="14368" max="14592" width="9" style="47"/>
    <col min="14593" max="14593" width="8.375" style="47" customWidth="1"/>
    <col min="14594" max="14594" width="5.875" style="47" customWidth="1"/>
    <col min="14595" max="14596" width="5.625" style="47" customWidth="1"/>
    <col min="14597" max="14604" width="5.875" style="47" customWidth="1"/>
    <col min="14605" max="14606" width="5.625" style="47" customWidth="1"/>
    <col min="14607" max="14612" width="5.875" style="47" customWidth="1"/>
    <col min="14613" max="14613" width="7.875" style="47" customWidth="1"/>
    <col min="14614" max="14615" width="5.625" style="47" customWidth="1"/>
    <col min="14616" max="14616" width="7.875" style="47" customWidth="1"/>
    <col min="14617" max="14618" width="5.875" style="47" customWidth="1"/>
    <col min="14619" max="14620" width="5.625" style="47" customWidth="1"/>
    <col min="14621" max="14623" width="5.875" style="47" customWidth="1"/>
    <col min="14624" max="14848" width="9" style="47"/>
    <col min="14849" max="14849" width="8.375" style="47" customWidth="1"/>
    <col min="14850" max="14850" width="5.875" style="47" customWidth="1"/>
    <col min="14851" max="14852" width="5.625" style="47" customWidth="1"/>
    <col min="14853" max="14860" width="5.875" style="47" customWidth="1"/>
    <col min="14861" max="14862" width="5.625" style="47" customWidth="1"/>
    <col min="14863" max="14868" width="5.875" style="47" customWidth="1"/>
    <col min="14869" max="14869" width="7.875" style="47" customWidth="1"/>
    <col min="14870" max="14871" width="5.625" style="47" customWidth="1"/>
    <col min="14872" max="14872" width="7.875" style="47" customWidth="1"/>
    <col min="14873" max="14874" width="5.875" style="47" customWidth="1"/>
    <col min="14875" max="14876" width="5.625" style="47" customWidth="1"/>
    <col min="14877" max="14879" width="5.875" style="47" customWidth="1"/>
    <col min="14880" max="15104" width="9" style="47"/>
    <col min="15105" max="15105" width="8.375" style="47" customWidth="1"/>
    <col min="15106" max="15106" width="5.875" style="47" customWidth="1"/>
    <col min="15107" max="15108" width="5.625" style="47" customWidth="1"/>
    <col min="15109" max="15116" width="5.875" style="47" customWidth="1"/>
    <col min="15117" max="15118" width="5.625" style="47" customWidth="1"/>
    <col min="15119" max="15124" width="5.875" style="47" customWidth="1"/>
    <col min="15125" max="15125" width="7.875" style="47" customWidth="1"/>
    <col min="15126" max="15127" width="5.625" style="47" customWidth="1"/>
    <col min="15128" max="15128" width="7.875" style="47" customWidth="1"/>
    <col min="15129" max="15130" width="5.875" style="47" customWidth="1"/>
    <col min="15131" max="15132" width="5.625" style="47" customWidth="1"/>
    <col min="15133" max="15135" width="5.875" style="47" customWidth="1"/>
    <col min="15136" max="15360" width="9" style="47"/>
    <col min="15361" max="15361" width="8.375" style="47" customWidth="1"/>
    <col min="15362" max="15362" width="5.875" style="47" customWidth="1"/>
    <col min="15363" max="15364" width="5.625" style="47" customWidth="1"/>
    <col min="15365" max="15372" width="5.875" style="47" customWidth="1"/>
    <col min="15373" max="15374" width="5.625" style="47" customWidth="1"/>
    <col min="15375" max="15380" width="5.875" style="47" customWidth="1"/>
    <col min="15381" max="15381" width="7.875" style="47" customWidth="1"/>
    <col min="15382" max="15383" width="5.625" style="47" customWidth="1"/>
    <col min="15384" max="15384" width="7.875" style="47" customWidth="1"/>
    <col min="15385" max="15386" width="5.875" style="47" customWidth="1"/>
    <col min="15387" max="15388" width="5.625" style="47" customWidth="1"/>
    <col min="15389" max="15391" width="5.875" style="47" customWidth="1"/>
    <col min="15392" max="15616" width="9" style="47"/>
    <col min="15617" max="15617" width="8.375" style="47" customWidth="1"/>
    <col min="15618" max="15618" width="5.875" style="47" customWidth="1"/>
    <col min="15619" max="15620" width="5.625" style="47" customWidth="1"/>
    <col min="15621" max="15628" width="5.875" style="47" customWidth="1"/>
    <col min="15629" max="15630" width="5.625" style="47" customWidth="1"/>
    <col min="15631" max="15636" width="5.875" style="47" customWidth="1"/>
    <col min="15637" max="15637" width="7.875" style="47" customWidth="1"/>
    <col min="15638" max="15639" width="5.625" style="47" customWidth="1"/>
    <col min="15640" max="15640" width="7.875" style="47" customWidth="1"/>
    <col min="15641" max="15642" width="5.875" style="47" customWidth="1"/>
    <col min="15643" max="15644" width="5.625" style="47" customWidth="1"/>
    <col min="15645" max="15647" width="5.875" style="47" customWidth="1"/>
    <col min="15648" max="15872" width="9" style="47"/>
    <col min="15873" max="15873" width="8.375" style="47" customWidth="1"/>
    <col min="15874" max="15874" width="5.875" style="47" customWidth="1"/>
    <col min="15875" max="15876" width="5.625" style="47" customWidth="1"/>
    <col min="15877" max="15884" width="5.875" style="47" customWidth="1"/>
    <col min="15885" max="15886" width="5.625" style="47" customWidth="1"/>
    <col min="15887" max="15892" width="5.875" style="47" customWidth="1"/>
    <col min="15893" max="15893" width="7.875" style="47" customWidth="1"/>
    <col min="15894" max="15895" width="5.625" style="47" customWidth="1"/>
    <col min="15896" max="15896" width="7.875" style="47" customWidth="1"/>
    <col min="15897" max="15898" width="5.875" style="47" customWidth="1"/>
    <col min="15899" max="15900" width="5.625" style="47" customWidth="1"/>
    <col min="15901" max="15903" width="5.875" style="47" customWidth="1"/>
    <col min="15904" max="16128" width="9" style="47"/>
    <col min="16129" max="16129" width="8.375" style="47" customWidth="1"/>
    <col min="16130" max="16130" width="5.875" style="47" customWidth="1"/>
    <col min="16131" max="16132" width="5.625" style="47" customWidth="1"/>
    <col min="16133" max="16140" width="5.875" style="47" customWidth="1"/>
    <col min="16141" max="16142" width="5.625" style="47" customWidth="1"/>
    <col min="16143" max="16148" width="5.875" style="47" customWidth="1"/>
    <col min="16149" max="16149" width="7.875" style="47" customWidth="1"/>
    <col min="16150" max="16151" width="5.625" style="47" customWidth="1"/>
    <col min="16152" max="16152" width="7.875" style="47" customWidth="1"/>
    <col min="16153" max="16154" width="5.875" style="47" customWidth="1"/>
    <col min="16155" max="16156" width="5.625" style="47" customWidth="1"/>
    <col min="16157" max="16159" width="5.875" style="47" customWidth="1"/>
    <col min="16160" max="16384" width="9" style="47"/>
  </cols>
  <sheetData>
    <row r="1" spans="1:37" ht="20.25" customHeight="1">
      <c r="A1" s="880" t="s">
        <v>771</v>
      </c>
      <c r="B1" s="880"/>
      <c r="C1" s="880"/>
      <c r="D1" s="368"/>
      <c r="E1" s="368"/>
      <c r="F1" s="368"/>
      <c r="G1" s="368"/>
      <c r="H1" s="368"/>
      <c r="I1" s="368"/>
      <c r="J1" s="368"/>
      <c r="K1" s="368"/>
    </row>
    <row r="2" spans="1:37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37" ht="20.25" customHeight="1">
      <c r="A3" s="927" t="s">
        <v>638</v>
      </c>
      <c r="B3" s="927"/>
      <c r="C3" s="48"/>
      <c r="D3" s="48"/>
      <c r="E3" s="48"/>
      <c r="F3" s="48"/>
      <c r="G3" s="48"/>
      <c r="H3" s="48"/>
      <c r="I3" s="48"/>
      <c r="J3" s="48"/>
      <c r="K3" s="48"/>
    </row>
    <row r="4" spans="1:37" s="56" customFormat="1" ht="27.75" customHeight="1">
      <c r="A4" s="928" t="s">
        <v>199</v>
      </c>
      <c r="B4" s="930" t="s">
        <v>775</v>
      </c>
      <c r="C4" s="930"/>
      <c r="D4" s="930"/>
      <c r="E4" s="930"/>
      <c r="F4" s="930"/>
      <c r="G4" s="930"/>
      <c r="H4" s="930"/>
      <c r="I4" s="930"/>
      <c r="J4" s="930"/>
      <c r="K4" s="930"/>
      <c r="L4" s="903" t="s">
        <v>64</v>
      </c>
      <c r="M4" s="903"/>
      <c r="N4" s="903"/>
      <c r="O4" s="903"/>
      <c r="P4" s="903"/>
      <c r="Q4" s="903"/>
      <c r="R4" s="903"/>
      <c r="S4" s="903"/>
      <c r="T4" s="904"/>
      <c r="U4" s="904" t="s">
        <v>65</v>
      </c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57"/>
      <c r="AG4" s="57"/>
      <c r="AH4" s="57"/>
      <c r="AI4" s="57"/>
      <c r="AJ4" s="57"/>
      <c r="AK4" s="57"/>
    </row>
    <row r="5" spans="1:37" s="56" customFormat="1" ht="24" customHeight="1">
      <c r="A5" s="929"/>
      <c r="B5" s="917" t="s">
        <v>400</v>
      </c>
      <c r="C5" s="909"/>
      <c r="D5" s="918"/>
      <c r="E5" s="919" t="s">
        <v>66</v>
      </c>
      <c r="F5" s="919" t="s">
        <v>67</v>
      </c>
      <c r="G5" s="922" t="s">
        <v>68</v>
      </c>
      <c r="H5" s="922" t="s">
        <v>69</v>
      </c>
      <c r="I5" s="922" t="s">
        <v>70</v>
      </c>
      <c r="J5" s="922" t="s">
        <v>606</v>
      </c>
      <c r="K5" s="917" t="s">
        <v>86</v>
      </c>
      <c r="L5" s="899" t="s">
        <v>400</v>
      </c>
      <c r="M5" s="909"/>
      <c r="N5" s="910"/>
      <c r="O5" s="902" t="s">
        <v>562</v>
      </c>
      <c r="P5" s="903"/>
      <c r="Q5" s="903"/>
      <c r="R5" s="902" t="s">
        <v>72</v>
      </c>
      <c r="S5" s="903"/>
      <c r="T5" s="904"/>
      <c r="U5" s="899" t="s">
        <v>563</v>
      </c>
      <c r="V5" s="909"/>
      <c r="W5" s="909"/>
      <c r="X5" s="909"/>
      <c r="Y5" s="910"/>
      <c r="Z5" s="904" t="s">
        <v>564</v>
      </c>
      <c r="AA5" s="916"/>
      <c r="AB5" s="916"/>
      <c r="AC5" s="916"/>
      <c r="AD5" s="916"/>
      <c r="AE5" s="899" t="s">
        <v>73</v>
      </c>
      <c r="AF5" s="57"/>
      <c r="AG5" s="57"/>
      <c r="AH5" s="57"/>
      <c r="AI5" s="57"/>
      <c r="AJ5" s="57"/>
      <c r="AK5" s="57"/>
    </row>
    <row r="6" spans="1:37" s="56" customFormat="1" ht="21" customHeight="1">
      <c r="A6" s="929"/>
      <c r="B6" s="920"/>
      <c r="C6" s="925" t="s">
        <v>29</v>
      </c>
      <c r="D6" s="925" t="s">
        <v>30</v>
      </c>
      <c r="E6" s="920"/>
      <c r="F6" s="920"/>
      <c r="G6" s="923"/>
      <c r="H6" s="923"/>
      <c r="I6" s="923"/>
      <c r="J6" s="923"/>
      <c r="K6" s="931"/>
      <c r="L6" s="914"/>
      <c r="M6" s="909" t="s">
        <v>29</v>
      </c>
      <c r="N6" s="899" t="s">
        <v>30</v>
      </c>
      <c r="O6" s="914" t="s">
        <v>34</v>
      </c>
      <c r="P6" s="907" t="s">
        <v>604</v>
      </c>
      <c r="Q6" s="907" t="s">
        <v>605</v>
      </c>
      <c r="R6" s="913" t="s">
        <v>34</v>
      </c>
      <c r="S6" s="907" t="s">
        <v>604</v>
      </c>
      <c r="T6" s="907" t="s">
        <v>605</v>
      </c>
      <c r="U6" s="899" t="s">
        <v>107</v>
      </c>
      <c r="V6" s="909"/>
      <c r="W6" s="910"/>
      <c r="X6" s="905" t="s">
        <v>607</v>
      </c>
      <c r="Y6" s="907" t="s">
        <v>74</v>
      </c>
      <c r="Z6" s="905" t="s">
        <v>535</v>
      </c>
      <c r="AA6" s="911"/>
      <c r="AB6" s="912"/>
      <c r="AC6" s="905" t="s">
        <v>75</v>
      </c>
      <c r="AD6" s="905" t="s">
        <v>76</v>
      </c>
      <c r="AE6" s="900"/>
      <c r="AF6" s="57"/>
      <c r="AG6" s="57"/>
      <c r="AH6" s="57"/>
      <c r="AI6" s="57"/>
      <c r="AJ6" s="57"/>
      <c r="AK6" s="57"/>
    </row>
    <row r="7" spans="1:37" s="56" customFormat="1" ht="29.25" customHeight="1">
      <c r="A7" s="926"/>
      <c r="B7" s="921"/>
      <c r="C7" s="921"/>
      <c r="D7" s="921"/>
      <c r="E7" s="921"/>
      <c r="F7" s="921"/>
      <c r="G7" s="924"/>
      <c r="H7" s="924"/>
      <c r="I7" s="924"/>
      <c r="J7" s="924"/>
      <c r="K7" s="932"/>
      <c r="L7" s="915"/>
      <c r="M7" s="926"/>
      <c r="N7" s="901"/>
      <c r="O7" s="915"/>
      <c r="P7" s="908"/>
      <c r="Q7" s="908"/>
      <c r="R7" s="908"/>
      <c r="S7" s="908"/>
      <c r="T7" s="908"/>
      <c r="U7" s="413"/>
      <c r="V7" s="408" t="s">
        <v>29</v>
      </c>
      <c r="W7" s="408" t="s">
        <v>30</v>
      </c>
      <c r="X7" s="906"/>
      <c r="Y7" s="908"/>
      <c r="Z7" s="411"/>
      <c r="AA7" s="414" t="s">
        <v>29</v>
      </c>
      <c r="AB7" s="414" t="s">
        <v>30</v>
      </c>
      <c r="AC7" s="906"/>
      <c r="AD7" s="906"/>
      <c r="AE7" s="901"/>
      <c r="AF7" s="57"/>
      <c r="AG7" s="57"/>
      <c r="AH7" s="57"/>
      <c r="AI7" s="57"/>
      <c r="AJ7" s="57"/>
      <c r="AK7" s="57"/>
    </row>
    <row r="8" spans="1:37" s="57" customFormat="1" ht="24.95" customHeight="1">
      <c r="A8" s="149" t="s">
        <v>0</v>
      </c>
      <c r="B8" s="305">
        <f>SUM(E8:K8)</f>
        <v>394</v>
      </c>
      <c r="C8" s="224">
        <v>0</v>
      </c>
      <c r="D8" s="224">
        <v>0</v>
      </c>
      <c r="E8" s="325">
        <v>265</v>
      </c>
      <c r="F8" s="325">
        <v>46</v>
      </c>
      <c r="G8" s="325">
        <v>3</v>
      </c>
      <c r="H8" s="325">
        <v>32</v>
      </c>
      <c r="I8" s="325">
        <v>48</v>
      </c>
      <c r="J8" s="224">
        <v>0</v>
      </c>
      <c r="K8" s="325">
        <v>0</v>
      </c>
      <c r="L8" s="224">
        <v>1337</v>
      </c>
      <c r="M8" s="224">
        <v>0</v>
      </c>
      <c r="N8" s="224">
        <v>0</v>
      </c>
      <c r="O8" s="224">
        <v>362</v>
      </c>
      <c r="P8" s="325">
        <v>362</v>
      </c>
      <c r="Q8" s="224">
        <v>0</v>
      </c>
      <c r="R8" s="224">
        <v>975</v>
      </c>
      <c r="S8" s="325">
        <v>975</v>
      </c>
      <c r="T8" s="224">
        <v>0</v>
      </c>
      <c r="U8" s="224">
        <f>SUM(X8:Y8)</f>
        <v>22904</v>
      </c>
      <c r="V8" s="224">
        <v>0</v>
      </c>
      <c r="W8" s="224">
        <v>0</v>
      </c>
      <c r="X8" s="325">
        <v>22416</v>
      </c>
      <c r="Y8" s="325">
        <v>488</v>
      </c>
      <c r="Z8" s="224">
        <f>SUM(AC8:AD8)</f>
        <v>41</v>
      </c>
      <c r="AA8" s="224">
        <v>0</v>
      </c>
      <c r="AB8" s="224">
        <v>0</v>
      </c>
      <c r="AC8" s="325">
        <v>12</v>
      </c>
      <c r="AD8" s="325">
        <v>29</v>
      </c>
      <c r="AE8" s="326">
        <v>156</v>
      </c>
    </row>
    <row r="9" spans="1:37" s="57" customFormat="1" ht="24.95" customHeight="1">
      <c r="A9" s="149" t="s">
        <v>536</v>
      </c>
      <c r="B9" s="306">
        <v>284</v>
      </c>
      <c r="C9" s="225">
        <v>0</v>
      </c>
      <c r="D9" s="225">
        <v>0</v>
      </c>
      <c r="E9" s="226">
        <v>222</v>
      </c>
      <c r="F9" s="226">
        <v>34</v>
      </c>
      <c r="G9" s="226">
        <v>0</v>
      </c>
      <c r="H9" s="226">
        <v>13</v>
      </c>
      <c r="I9" s="226">
        <v>0</v>
      </c>
      <c r="J9" s="225">
        <v>0</v>
      </c>
      <c r="K9" s="226">
        <v>15</v>
      </c>
      <c r="L9" s="225">
        <v>1218</v>
      </c>
      <c r="M9" s="225">
        <v>0</v>
      </c>
      <c r="N9" s="225">
        <v>0</v>
      </c>
      <c r="O9" s="225">
        <v>417</v>
      </c>
      <c r="P9" s="226">
        <v>417</v>
      </c>
      <c r="Q9" s="225">
        <v>0</v>
      </c>
      <c r="R9" s="225">
        <v>801</v>
      </c>
      <c r="S9" s="226">
        <v>801</v>
      </c>
      <c r="T9" s="225">
        <v>0</v>
      </c>
      <c r="U9" s="225">
        <v>24043</v>
      </c>
      <c r="V9" s="225">
        <v>0</v>
      </c>
      <c r="W9" s="225">
        <v>0</v>
      </c>
      <c r="X9" s="226">
        <v>23440</v>
      </c>
      <c r="Y9" s="226">
        <v>603</v>
      </c>
      <c r="Z9" s="225">
        <v>50</v>
      </c>
      <c r="AA9" s="225">
        <v>0</v>
      </c>
      <c r="AB9" s="225">
        <v>0</v>
      </c>
      <c r="AC9" s="226">
        <v>25</v>
      </c>
      <c r="AD9" s="226">
        <v>25</v>
      </c>
      <c r="AE9" s="227">
        <v>151</v>
      </c>
    </row>
    <row r="10" spans="1:37" s="57" customFormat="1" ht="24.95" customHeight="1">
      <c r="A10" s="439" t="s">
        <v>326</v>
      </c>
      <c r="B10" s="687">
        <v>219</v>
      </c>
      <c r="C10" s="688">
        <v>0</v>
      </c>
      <c r="D10" s="688">
        <v>0</v>
      </c>
      <c r="E10" s="689">
        <v>186</v>
      </c>
      <c r="F10" s="689">
        <v>23</v>
      </c>
      <c r="G10" s="689">
        <v>2</v>
      </c>
      <c r="H10" s="689">
        <v>8</v>
      </c>
      <c r="I10" s="689">
        <v>0</v>
      </c>
      <c r="J10" s="688">
        <v>0</v>
      </c>
      <c r="K10" s="689">
        <v>0</v>
      </c>
      <c r="L10" s="688">
        <v>1157</v>
      </c>
      <c r="M10" s="688">
        <v>0</v>
      </c>
      <c r="N10" s="688">
        <v>0</v>
      </c>
      <c r="O10" s="688">
        <v>318</v>
      </c>
      <c r="P10" s="689">
        <v>318</v>
      </c>
      <c r="Q10" s="688">
        <v>0</v>
      </c>
      <c r="R10" s="688">
        <v>839</v>
      </c>
      <c r="S10" s="689">
        <v>839</v>
      </c>
      <c r="T10" s="688">
        <v>0</v>
      </c>
      <c r="U10" s="688">
        <v>24019</v>
      </c>
      <c r="V10" s="688">
        <v>0</v>
      </c>
      <c r="W10" s="688">
        <v>0</v>
      </c>
      <c r="X10" s="689">
        <v>23602</v>
      </c>
      <c r="Y10" s="689">
        <v>417</v>
      </c>
      <c r="Z10" s="688">
        <v>32</v>
      </c>
      <c r="AA10" s="688">
        <v>0</v>
      </c>
      <c r="AB10" s="688">
        <v>0</v>
      </c>
      <c r="AC10" s="689">
        <v>9</v>
      </c>
      <c r="AD10" s="689">
        <v>23</v>
      </c>
      <c r="AE10" s="690">
        <v>0</v>
      </c>
    </row>
    <row r="11" spans="1:37" s="57" customFormat="1" ht="24.95" customHeight="1">
      <c r="A11" s="660" t="s">
        <v>687</v>
      </c>
      <c r="B11" s="306">
        <v>226</v>
      </c>
      <c r="C11" s="225">
        <v>0</v>
      </c>
      <c r="D11" s="225">
        <v>0</v>
      </c>
      <c r="E11" s="681">
        <v>181</v>
      </c>
      <c r="F11" s="681">
        <v>24</v>
      </c>
      <c r="G11" s="681">
        <v>1</v>
      </c>
      <c r="H11" s="682">
        <v>4</v>
      </c>
      <c r="I11" s="681">
        <v>0</v>
      </c>
      <c r="J11" s="681">
        <v>0</v>
      </c>
      <c r="K11" s="681">
        <v>16</v>
      </c>
      <c r="L11" s="681">
        <v>883</v>
      </c>
      <c r="M11" s="225">
        <v>0</v>
      </c>
      <c r="N11" s="225">
        <v>0</v>
      </c>
      <c r="O11" s="681">
        <v>565</v>
      </c>
      <c r="P11" s="681">
        <v>565</v>
      </c>
      <c r="Q11" s="681">
        <v>0</v>
      </c>
      <c r="R11" s="681">
        <v>318</v>
      </c>
      <c r="S11" s="691">
        <v>318</v>
      </c>
      <c r="T11" s="681">
        <v>0</v>
      </c>
      <c r="U11" s="225">
        <v>24535</v>
      </c>
      <c r="V11" s="225">
        <v>0</v>
      </c>
      <c r="W11" s="225">
        <v>0</v>
      </c>
      <c r="X11" s="681">
        <v>23745</v>
      </c>
      <c r="Y11" s="681">
        <v>790</v>
      </c>
      <c r="Z11" s="225">
        <v>249</v>
      </c>
      <c r="AA11" s="225">
        <v>0</v>
      </c>
      <c r="AB11" s="225">
        <v>0</v>
      </c>
      <c r="AC11" s="681">
        <v>86</v>
      </c>
      <c r="AD11" s="681">
        <v>163</v>
      </c>
      <c r="AE11" s="692">
        <v>0</v>
      </c>
    </row>
    <row r="12" spans="1:37" s="59" customFormat="1" ht="24.95" customHeight="1">
      <c r="A12" s="660" t="s">
        <v>788</v>
      </c>
      <c r="B12" s="306">
        <v>209</v>
      </c>
      <c r="C12" s="225">
        <v>0</v>
      </c>
      <c r="D12" s="225">
        <v>0</v>
      </c>
      <c r="E12" s="681">
        <v>164</v>
      </c>
      <c r="F12" s="681">
        <v>23</v>
      </c>
      <c r="G12" s="681">
        <v>1</v>
      </c>
      <c r="H12" s="682">
        <v>5</v>
      </c>
      <c r="I12" s="681">
        <v>0</v>
      </c>
      <c r="J12" s="681">
        <v>0</v>
      </c>
      <c r="K12" s="681">
        <v>16</v>
      </c>
      <c r="L12" s="681">
        <v>816</v>
      </c>
      <c r="M12" s="225">
        <v>0</v>
      </c>
      <c r="N12" s="225">
        <v>0</v>
      </c>
      <c r="O12" s="681">
        <v>316</v>
      </c>
      <c r="P12" s="681">
        <v>316</v>
      </c>
      <c r="Q12" s="681">
        <v>0</v>
      </c>
      <c r="R12" s="681">
        <v>500</v>
      </c>
      <c r="S12" s="691">
        <v>500</v>
      </c>
      <c r="T12" s="681">
        <v>0</v>
      </c>
      <c r="U12" s="225">
        <v>22855</v>
      </c>
      <c r="V12" s="225">
        <v>0</v>
      </c>
      <c r="W12" s="225">
        <v>0</v>
      </c>
      <c r="X12" s="681">
        <v>22293</v>
      </c>
      <c r="Y12" s="681">
        <v>562</v>
      </c>
      <c r="Z12" s="225">
        <v>17</v>
      </c>
      <c r="AA12" s="225">
        <v>0</v>
      </c>
      <c r="AB12" s="225">
        <v>0</v>
      </c>
      <c r="AC12" s="681">
        <v>7</v>
      </c>
      <c r="AD12" s="681">
        <v>10</v>
      </c>
      <c r="AE12" s="692">
        <v>0</v>
      </c>
      <c r="AF12" s="57"/>
      <c r="AG12" s="57"/>
      <c r="AH12" s="57"/>
      <c r="AI12" s="57"/>
      <c r="AJ12" s="57"/>
      <c r="AK12" s="57"/>
    </row>
    <row r="13" spans="1:37" s="57" customFormat="1" ht="24" customHeight="1">
      <c r="A13" s="596" t="s">
        <v>795</v>
      </c>
      <c r="B13" s="693">
        <v>179</v>
      </c>
      <c r="C13" s="509">
        <v>113</v>
      </c>
      <c r="D13" s="509">
        <v>66</v>
      </c>
      <c r="E13" s="506">
        <v>149</v>
      </c>
      <c r="F13" s="506">
        <v>16</v>
      </c>
      <c r="G13" s="506">
        <v>0</v>
      </c>
      <c r="H13" s="507">
        <v>4</v>
      </c>
      <c r="I13" s="506">
        <v>0</v>
      </c>
      <c r="J13" s="506">
        <v>0</v>
      </c>
      <c r="K13" s="506">
        <v>10</v>
      </c>
      <c r="L13" s="506">
        <v>658</v>
      </c>
      <c r="M13" s="509">
        <v>319</v>
      </c>
      <c r="N13" s="509">
        <v>339</v>
      </c>
      <c r="O13" s="506">
        <v>97</v>
      </c>
      <c r="P13" s="506">
        <v>97</v>
      </c>
      <c r="Q13" s="506">
        <v>0</v>
      </c>
      <c r="R13" s="506">
        <v>561</v>
      </c>
      <c r="S13" s="577">
        <v>561</v>
      </c>
      <c r="T13" s="506">
        <v>0</v>
      </c>
      <c r="U13" s="509">
        <v>23006</v>
      </c>
      <c r="V13" s="509">
        <v>7488</v>
      </c>
      <c r="W13" s="509">
        <v>15518</v>
      </c>
      <c r="X13" s="506">
        <v>22566</v>
      </c>
      <c r="Y13" s="506">
        <v>440</v>
      </c>
      <c r="Z13" s="509">
        <v>20</v>
      </c>
      <c r="AA13" s="509">
        <v>10</v>
      </c>
      <c r="AB13" s="509">
        <v>10</v>
      </c>
      <c r="AC13" s="506">
        <v>2</v>
      </c>
      <c r="AD13" s="506">
        <v>18</v>
      </c>
      <c r="AE13" s="743">
        <v>0</v>
      </c>
    </row>
    <row r="14" spans="1:37" ht="20.25" customHeight="1">
      <c r="A14" s="6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8"/>
      <c r="W14" s="57"/>
      <c r="X14" s="57"/>
      <c r="Y14" s="57"/>
      <c r="Z14" s="476"/>
      <c r="AA14" s="57"/>
      <c r="AB14" s="57"/>
      <c r="AC14" s="57"/>
      <c r="AD14" s="57"/>
      <c r="AE14" s="57"/>
    </row>
    <row r="15" spans="1:37" ht="13.5">
      <c r="A15" s="890" t="s">
        <v>596</v>
      </c>
      <c r="B15" s="890"/>
      <c r="C15" s="219"/>
      <c r="D15" s="219"/>
      <c r="E15" s="219"/>
      <c r="F15" s="219"/>
      <c r="G15" s="219"/>
      <c r="H15" s="219"/>
      <c r="I15" s="219"/>
      <c r="J15" s="219"/>
      <c r="K15" s="219"/>
    </row>
  </sheetData>
  <mergeCells count="39">
    <mergeCell ref="A1:C1"/>
    <mergeCell ref="A3:B3"/>
    <mergeCell ref="A4:A7"/>
    <mergeCell ref="B4:K4"/>
    <mergeCell ref="L4:T4"/>
    <mergeCell ref="K5:K7"/>
    <mergeCell ref="L5:N5"/>
    <mergeCell ref="O5:Q5"/>
    <mergeCell ref="U4:AE4"/>
    <mergeCell ref="B5:D5"/>
    <mergeCell ref="E5:E7"/>
    <mergeCell ref="F5:F7"/>
    <mergeCell ref="G5:G7"/>
    <mergeCell ref="H5:H7"/>
    <mergeCell ref="U5:Y5"/>
    <mergeCell ref="Z5:AD5"/>
    <mergeCell ref="B6:B7"/>
    <mergeCell ref="C6:C7"/>
    <mergeCell ref="D6:D7"/>
    <mergeCell ref="M6:M7"/>
    <mergeCell ref="N6:N7"/>
    <mergeCell ref="O6:O7"/>
    <mergeCell ref="I5:I7"/>
    <mergeCell ref="J5:J7"/>
    <mergeCell ref="A15:B15"/>
    <mergeCell ref="AE5:AE7"/>
    <mergeCell ref="R5:T5"/>
    <mergeCell ref="AD6:AD7"/>
    <mergeCell ref="T6:T7"/>
    <mergeCell ref="U6:W6"/>
    <mergeCell ref="X6:X7"/>
    <mergeCell ref="Y6:Y7"/>
    <mergeCell ref="Z6:AB6"/>
    <mergeCell ref="AC6:AC7"/>
    <mergeCell ref="P6:P7"/>
    <mergeCell ref="Q6:Q7"/>
    <mergeCell ref="R6:R7"/>
    <mergeCell ref="S6:S7"/>
    <mergeCell ref="L6:L7"/>
  </mergeCells>
  <phoneticPr fontId="3" type="noConversion"/>
  <pageMargins left="0.28000000000000003" right="0.26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B11" sqref="B11:K11"/>
    </sheetView>
  </sheetViews>
  <sheetFormatPr defaultRowHeight="13.5"/>
  <cols>
    <col min="1" max="1" width="11.25" style="49" customWidth="1"/>
    <col min="2" max="5" width="9" style="49" customWidth="1"/>
    <col min="6" max="7" width="10.125" style="49" customWidth="1"/>
    <col min="8" max="9" width="9.625" style="49" customWidth="1"/>
    <col min="10" max="11" width="9.75" style="49" customWidth="1"/>
    <col min="12" max="257" width="9" style="49"/>
    <col min="258" max="267" width="7.625" style="49" customWidth="1"/>
    <col min="268" max="513" width="9" style="49"/>
    <col min="514" max="523" width="7.625" style="49" customWidth="1"/>
    <col min="524" max="769" width="9" style="49"/>
    <col min="770" max="779" width="7.625" style="49" customWidth="1"/>
    <col min="780" max="1025" width="9" style="49"/>
    <col min="1026" max="1035" width="7.625" style="49" customWidth="1"/>
    <col min="1036" max="1281" width="9" style="49"/>
    <col min="1282" max="1291" width="7.625" style="49" customWidth="1"/>
    <col min="1292" max="1537" width="9" style="49"/>
    <col min="1538" max="1547" width="7.625" style="49" customWidth="1"/>
    <col min="1548" max="1793" width="9" style="49"/>
    <col min="1794" max="1803" width="7.625" style="49" customWidth="1"/>
    <col min="1804" max="2049" width="9" style="49"/>
    <col min="2050" max="2059" width="7.625" style="49" customWidth="1"/>
    <col min="2060" max="2305" width="9" style="49"/>
    <col min="2306" max="2315" width="7.625" style="49" customWidth="1"/>
    <col min="2316" max="2561" width="9" style="49"/>
    <col min="2562" max="2571" width="7.625" style="49" customWidth="1"/>
    <col min="2572" max="2817" width="9" style="49"/>
    <col min="2818" max="2827" width="7.625" style="49" customWidth="1"/>
    <col min="2828" max="3073" width="9" style="49"/>
    <col min="3074" max="3083" width="7.625" style="49" customWidth="1"/>
    <col min="3084" max="3329" width="9" style="49"/>
    <col min="3330" max="3339" width="7.625" style="49" customWidth="1"/>
    <col min="3340" max="3585" width="9" style="49"/>
    <col min="3586" max="3595" width="7.625" style="49" customWidth="1"/>
    <col min="3596" max="3841" width="9" style="49"/>
    <col min="3842" max="3851" width="7.625" style="49" customWidth="1"/>
    <col min="3852" max="4097" width="9" style="49"/>
    <col min="4098" max="4107" width="7.625" style="49" customWidth="1"/>
    <col min="4108" max="4353" width="9" style="49"/>
    <col min="4354" max="4363" width="7.625" style="49" customWidth="1"/>
    <col min="4364" max="4609" width="9" style="49"/>
    <col min="4610" max="4619" width="7.625" style="49" customWidth="1"/>
    <col min="4620" max="4865" width="9" style="49"/>
    <col min="4866" max="4875" width="7.625" style="49" customWidth="1"/>
    <col min="4876" max="5121" width="9" style="49"/>
    <col min="5122" max="5131" width="7.625" style="49" customWidth="1"/>
    <col min="5132" max="5377" width="9" style="49"/>
    <col min="5378" max="5387" width="7.625" style="49" customWidth="1"/>
    <col min="5388" max="5633" width="9" style="49"/>
    <col min="5634" max="5643" width="7.625" style="49" customWidth="1"/>
    <col min="5644" max="5889" width="9" style="49"/>
    <col min="5890" max="5899" width="7.625" style="49" customWidth="1"/>
    <col min="5900" max="6145" width="9" style="49"/>
    <col min="6146" max="6155" width="7.625" style="49" customWidth="1"/>
    <col min="6156" max="6401" width="9" style="49"/>
    <col min="6402" max="6411" width="7.625" style="49" customWidth="1"/>
    <col min="6412" max="6657" width="9" style="49"/>
    <col min="6658" max="6667" width="7.625" style="49" customWidth="1"/>
    <col min="6668" max="6913" width="9" style="49"/>
    <col min="6914" max="6923" width="7.625" style="49" customWidth="1"/>
    <col min="6924" max="7169" width="9" style="49"/>
    <col min="7170" max="7179" width="7.625" style="49" customWidth="1"/>
    <col min="7180" max="7425" width="9" style="49"/>
    <col min="7426" max="7435" width="7.625" style="49" customWidth="1"/>
    <col min="7436" max="7681" width="9" style="49"/>
    <col min="7682" max="7691" width="7.625" style="49" customWidth="1"/>
    <col min="7692" max="7937" width="9" style="49"/>
    <col min="7938" max="7947" width="7.625" style="49" customWidth="1"/>
    <col min="7948" max="8193" width="9" style="49"/>
    <col min="8194" max="8203" width="7.625" style="49" customWidth="1"/>
    <col min="8204" max="8449" width="9" style="49"/>
    <col min="8450" max="8459" width="7.625" style="49" customWidth="1"/>
    <col min="8460" max="8705" width="9" style="49"/>
    <col min="8706" max="8715" width="7.625" style="49" customWidth="1"/>
    <col min="8716" max="8961" width="9" style="49"/>
    <col min="8962" max="8971" width="7.625" style="49" customWidth="1"/>
    <col min="8972" max="9217" width="9" style="49"/>
    <col min="9218" max="9227" width="7.625" style="49" customWidth="1"/>
    <col min="9228" max="9473" width="9" style="49"/>
    <col min="9474" max="9483" width="7.625" style="49" customWidth="1"/>
    <col min="9484" max="9729" width="9" style="49"/>
    <col min="9730" max="9739" width="7.625" style="49" customWidth="1"/>
    <col min="9740" max="9985" width="9" style="49"/>
    <col min="9986" max="9995" width="7.625" style="49" customWidth="1"/>
    <col min="9996" max="10241" width="9" style="49"/>
    <col min="10242" max="10251" width="7.625" style="49" customWidth="1"/>
    <col min="10252" max="10497" width="9" style="49"/>
    <col min="10498" max="10507" width="7.625" style="49" customWidth="1"/>
    <col min="10508" max="10753" width="9" style="49"/>
    <col min="10754" max="10763" width="7.625" style="49" customWidth="1"/>
    <col min="10764" max="11009" width="9" style="49"/>
    <col min="11010" max="11019" width="7.625" style="49" customWidth="1"/>
    <col min="11020" max="11265" width="9" style="49"/>
    <col min="11266" max="11275" width="7.625" style="49" customWidth="1"/>
    <col min="11276" max="11521" width="9" style="49"/>
    <col min="11522" max="11531" width="7.625" style="49" customWidth="1"/>
    <col min="11532" max="11777" width="9" style="49"/>
    <col min="11778" max="11787" width="7.625" style="49" customWidth="1"/>
    <col min="11788" max="12033" width="9" style="49"/>
    <col min="12034" max="12043" width="7.625" style="49" customWidth="1"/>
    <col min="12044" max="12289" width="9" style="49"/>
    <col min="12290" max="12299" width="7.625" style="49" customWidth="1"/>
    <col min="12300" max="12545" width="9" style="49"/>
    <col min="12546" max="12555" width="7.625" style="49" customWidth="1"/>
    <col min="12556" max="12801" width="9" style="49"/>
    <col min="12802" max="12811" width="7.625" style="49" customWidth="1"/>
    <col min="12812" max="13057" width="9" style="49"/>
    <col min="13058" max="13067" width="7.625" style="49" customWidth="1"/>
    <col min="13068" max="13313" width="9" style="49"/>
    <col min="13314" max="13323" width="7.625" style="49" customWidth="1"/>
    <col min="13324" max="13569" width="9" style="49"/>
    <col min="13570" max="13579" width="7.625" style="49" customWidth="1"/>
    <col min="13580" max="13825" width="9" style="49"/>
    <col min="13826" max="13835" width="7.625" style="49" customWidth="1"/>
    <col min="13836" max="14081" width="9" style="49"/>
    <col min="14082" max="14091" width="7.625" style="49" customWidth="1"/>
    <col min="14092" max="14337" width="9" style="49"/>
    <col min="14338" max="14347" width="7.625" style="49" customWidth="1"/>
    <col min="14348" max="14593" width="9" style="49"/>
    <col min="14594" max="14603" width="7.625" style="49" customWidth="1"/>
    <col min="14604" max="14849" width="9" style="49"/>
    <col min="14850" max="14859" width="7.625" style="49" customWidth="1"/>
    <col min="14860" max="15105" width="9" style="49"/>
    <col min="15106" max="15115" width="7.625" style="49" customWidth="1"/>
    <col min="15116" max="15361" width="9" style="49"/>
    <col min="15362" max="15371" width="7.625" style="49" customWidth="1"/>
    <col min="15372" max="15617" width="9" style="49"/>
    <col min="15618" max="15627" width="7.625" style="49" customWidth="1"/>
    <col min="15628" max="15873" width="9" style="49"/>
    <col min="15874" max="15883" width="7.625" style="49" customWidth="1"/>
    <col min="15884" max="16129" width="9" style="49"/>
    <col min="16130" max="16139" width="7.625" style="49" customWidth="1"/>
    <col min="16140" max="16384" width="9" style="49"/>
  </cols>
  <sheetData>
    <row r="1" spans="1:26" ht="20.25" customHeight="1">
      <c r="A1" s="933" t="s">
        <v>673</v>
      </c>
      <c r="B1" s="933"/>
      <c r="C1" s="933"/>
      <c r="D1" s="933"/>
      <c r="E1" s="248"/>
      <c r="F1" s="248"/>
      <c r="G1" s="248"/>
      <c r="H1" s="61"/>
      <c r="I1" s="61"/>
    </row>
    <row r="2" spans="1:26" ht="1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26" ht="18" customHeight="1">
      <c r="A3" s="934" t="s">
        <v>565</v>
      </c>
      <c r="B3" s="934"/>
      <c r="C3" s="51"/>
      <c r="D3" s="65"/>
      <c r="E3" s="65"/>
      <c r="F3" s="65"/>
      <c r="G3" s="65"/>
      <c r="H3" s="51"/>
      <c r="I3" s="51"/>
    </row>
    <row r="4" spans="1:26" s="20" customFormat="1" ht="27" customHeight="1">
      <c r="A4" s="850" t="s">
        <v>678</v>
      </c>
      <c r="B4" s="832" t="s">
        <v>401</v>
      </c>
      <c r="C4" s="832"/>
      <c r="D4" s="807" t="s">
        <v>639</v>
      </c>
      <c r="E4" s="802"/>
      <c r="F4" s="936" t="s">
        <v>640</v>
      </c>
      <c r="G4" s="936"/>
      <c r="H4" s="937" t="s">
        <v>758</v>
      </c>
      <c r="I4" s="938"/>
      <c r="J4" s="856" t="s">
        <v>402</v>
      </c>
      <c r="K4" s="935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s="20" customFormat="1" ht="27" customHeight="1">
      <c r="A5" s="868"/>
      <c r="B5" s="424" t="s">
        <v>403</v>
      </c>
      <c r="C5" s="436" t="s">
        <v>404</v>
      </c>
      <c r="D5" s="447" t="s">
        <v>405</v>
      </c>
      <c r="E5" s="447" t="s">
        <v>404</v>
      </c>
      <c r="F5" s="447" t="s">
        <v>405</v>
      </c>
      <c r="G5" s="447" t="s">
        <v>404</v>
      </c>
      <c r="H5" s="447" t="s">
        <v>405</v>
      </c>
      <c r="I5" s="447" t="s">
        <v>404</v>
      </c>
      <c r="J5" s="447" t="s">
        <v>405</v>
      </c>
      <c r="K5" s="452" t="s">
        <v>404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s="62" customFormat="1" ht="24.95" customHeight="1">
      <c r="A6" s="149" t="s">
        <v>0</v>
      </c>
      <c r="B6" s="228">
        <v>952</v>
      </c>
      <c r="C6" s="229">
        <v>6574</v>
      </c>
      <c r="D6" s="229">
        <v>371</v>
      </c>
      <c r="E6" s="229">
        <v>371</v>
      </c>
      <c r="F6" s="229">
        <v>2452</v>
      </c>
      <c r="G6" s="229">
        <v>3242</v>
      </c>
      <c r="H6" s="230">
        <v>4504</v>
      </c>
      <c r="I6" s="230">
        <v>2252</v>
      </c>
      <c r="J6" s="229">
        <v>236</v>
      </c>
      <c r="K6" s="231">
        <v>115</v>
      </c>
    </row>
    <row r="7" spans="1:26" s="62" customFormat="1" ht="24.95" customHeight="1">
      <c r="A7" s="149" t="s">
        <v>252</v>
      </c>
      <c r="B7" s="228">
        <v>203</v>
      </c>
      <c r="C7" s="229">
        <v>6154</v>
      </c>
      <c r="D7" s="229">
        <v>90</v>
      </c>
      <c r="E7" s="229">
        <v>90</v>
      </c>
      <c r="F7" s="229">
        <v>1941</v>
      </c>
      <c r="G7" s="229">
        <v>1755</v>
      </c>
      <c r="H7" s="232">
        <v>2349</v>
      </c>
      <c r="I7" s="232">
        <v>2349</v>
      </c>
      <c r="J7" s="229">
        <v>212</v>
      </c>
      <c r="K7" s="231">
        <v>131</v>
      </c>
    </row>
    <row r="8" spans="1:26" s="62" customFormat="1" ht="24.95" customHeight="1">
      <c r="A8" s="439" t="s">
        <v>262</v>
      </c>
      <c r="B8" s="282">
        <v>1546</v>
      </c>
      <c r="C8" s="283">
        <v>7725</v>
      </c>
      <c r="D8" s="283">
        <v>247</v>
      </c>
      <c r="E8" s="283">
        <v>247</v>
      </c>
      <c r="F8" s="283">
        <v>1360</v>
      </c>
      <c r="G8" s="283">
        <v>1115</v>
      </c>
      <c r="H8" s="232">
        <v>1913</v>
      </c>
      <c r="I8" s="232">
        <v>2151</v>
      </c>
      <c r="J8" s="283">
        <v>152</v>
      </c>
      <c r="K8" s="281">
        <v>98</v>
      </c>
    </row>
    <row r="9" spans="1:26" s="62" customFormat="1" ht="24.95" customHeight="1">
      <c r="A9" s="660" t="s">
        <v>686</v>
      </c>
      <c r="B9" s="668">
        <v>1005</v>
      </c>
      <c r="C9" s="630">
        <v>7350</v>
      </c>
      <c r="D9" s="630">
        <v>568</v>
      </c>
      <c r="E9" s="630">
        <v>568</v>
      </c>
      <c r="F9" s="630">
        <v>1482</v>
      </c>
      <c r="G9" s="630">
        <v>1482</v>
      </c>
      <c r="H9" s="630">
        <v>4075</v>
      </c>
      <c r="I9" s="630">
        <v>4075</v>
      </c>
      <c r="J9" s="630">
        <v>68</v>
      </c>
      <c r="K9" s="298">
        <v>38</v>
      </c>
    </row>
    <row r="10" spans="1:26" s="62" customFormat="1" ht="24.95" customHeight="1">
      <c r="A10" s="660" t="s">
        <v>787</v>
      </c>
      <c r="B10" s="668">
        <v>830</v>
      </c>
      <c r="C10" s="630">
        <v>8952</v>
      </c>
      <c r="D10" s="630">
        <v>512</v>
      </c>
      <c r="E10" s="630">
        <v>512</v>
      </c>
      <c r="F10" s="630">
        <v>1397</v>
      </c>
      <c r="G10" s="630">
        <v>2390</v>
      </c>
      <c r="H10" s="630">
        <v>3256</v>
      </c>
      <c r="I10" s="630">
        <v>3256</v>
      </c>
      <c r="J10" s="630">
        <v>37</v>
      </c>
      <c r="K10" s="298">
        <v>21</v>
      </c>
    </row>
    <row r="11" spans="1:26" s="62" customFormat="1" ht="24" customHeight="1">
      <c r="A11" s="596" t="s">
        <v>791</v>
      </c>
      <c r="B11" s="502">
        <v>1310</v>
      </c>
      <c r="C11" s="494">
        <v>7953</v>
      </c>
      <c r="D11" s="494">
        <v>984</v>
      </c>
      <c r="E11" s="494">
        <v>984</v>
      </c>
      <c r="F11" s="494">
        <v>2656</v>
      </c>
      <c r="G11" s="494">
        <v>3206</v>
      </c>
      <c r="H11" s="494">
        <v>3245</v>
      </c>
      <c r="I11" s="494">
        <v>3245</v>
      </c>
      <c r="J11" s="494">
        <v>61</v>
      </c>
      <c r="K11" s="500">
        <v>38</v>
      </c>
    </row>
    <row r="12" spans="1:26" ht="17.100000000000001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</row>
    <row r="13" spans="1:26" ht="17.100000000000001" customHeight="1">
      <c r="A13" s="898" t="s">
        <v>596</v>
      </c>
      <c r="B13" s="898"/>
      <c r="C13" s="66"/>
      <c r="D13" s="66"/>
      <c r="E13" s="66"/>
      <c r="F13" s="66"/>
      <c r="G13" s="66"/>
      <c r="H13" s="66"/>
      <c r="I13" s="66"/>
    </row>
    <row r="14" spans="1:26" ht="24" customHeight="1">
      <c r="A14" s="369"/>
      <c r="B14" s="369"/>
      <c r="C14" s="369"/>
      <c r="D14" s="369"/>
      <c r="E14" s="369"/>
      <c r="F14" s="369"/>
      <c r="G14" s="369"/>
      <c r="H14" s="369"/>
      <c r="I14" s="62"/>
    </row>
    <row r="15" spans="1:26" ht="24" customHeight="1"/>
    <row r="16" spans="1:2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18.75" customHeight="1"/>
  </sheetData>
  <mergeCells count="9">
    <mergeCell ref="A1:D1"/>
    <mergeCell ref="A13:B13"/>
    <mergeCell ref="A3:B3"/>
    <mergeCell ref="J4:K4"/>
    <mergeCell ref="A4:A5"/>
    <mergeCell ref="B4:C4"/>
    <mergeCell ref="D4:E4"/>
    <mergeCell ref="F4:G4"/>
    <mergeCell ref="H4:I4"/>
  </mergeCells>
  <phoneticPr fontId="3" type="noConversion"/>
  <pageMargins left="0.74803149606299213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activeCell="B14" sqref="B14:E17"/>
    </sheetView>
  </sheetViews>
  <sheetFormatPr defaultRowHeight="11.25"/>
  <cols>
    <col min="1" max="1" width="11.375" style="1" customWidth="1"/>
    <col min="2" max="2" width="17.25" style="1" bestFit="1" customWidth="1"/>
    <col min="3" max="3" width="12.75" style="1" customWidth="1"/>
    <col min="4" max="4" width="14" style="1" customWidth="1"/>
    <col min="5" max="5" width="15.875" style="1" customWidth="1"/>
    <col min="6" max="256" width="9" style="1"/>
    <col min="257" max="259" width="16.625" style="1" customWidth="1"/>
    <col min="260" max="512" width="9" style="1"/>
    <col min="513" max="515" width="16.625" style="1" customWidth="1"/>
    <col min="516" max="768" width="9" style="1"/>
    <col min="769" max="771" width="16.625" style="1" customWidth="1"/>
    <col min="772" max="1024" width="9" style="1"/>
    <col min="1025" max="1027" width="16.625" style="1" customWidth="1"/>
    <col min="1028" max="1280" width="9" style="1"/>
    <col min="1281" max="1283" width="16.625" style="1" customWidth="1"/>
    <col min="1284" max="1536" width="9" style="1"/>
    <col min="1537" max="1539" width="16.625" style="1" customWidth="1"/>
    <col min="1540" max="1792" width="9" style="1"/>
    <col min="1793" max="1795" width="16.625" style="1" customWidth="1"/>
    <col min="1796" max="2048" width="9" style="1"/>
    <col min="2049" max="2051" width="16.625" style="1" customWidth="1"/>
    <col min="2052" max="2304" width="9" style="1"/>
    <col min="2305" max="2307" width="16.625" style="1" customWidth="1"/>
    <col min="2308" max="2560" width="9" style="1"/>
    <col min="2561" max="2563" width="16.625" style="1" customWidth="1"/>
    <col min="2564" max="2816" width="9" style="1"/>
    <col min="2817" max="2819" width="16.625" style="1" customWidth="1"/>
    <col min="2820" max="3072" width="9" style="1"/>
    <col min="3073" max="3075" width="16.625" style="1" customWidth="1"/>
    <col min="3076" max="3328" width="9" style="1"/>
    <col min="3329" max="3331" width="16.625" style="1" customWidth="1"/>
    <col min="3332" max="3584" width="9" style="1"/>
    <col min="3585" max="3587" width="16.625" style="1" customWidth="1"/>
    <col min="3588" max="3840" width="9" style="1"/>
    <col min="3841" max="3843" width="16.625" style="1" customWidth="1"/>
    <col min="3844" max="4096" width="9" style="1"/>
    <col min="4097" max="4099" width="16.625" style="1" customWidth="1"/>
    <col min="4100" max="4352" width="9" style="1"/>
    <col min="4353" max="4355" width="16.625" style="1" customWidth="1"/>
    <col min="4356" max="4608" width="9" style="1"/>
    <col min="4609" max="4611" width="16.625" style="1" customWidth="1"/>
    <col min="4612" max="4864" width="9" style="1"/>
    <col min="4865" max="4867" width="16.625" style="1" customWidth="1"/>
    <col min="4868" max="5120" width="9" style="1"/>
    <col min="5121" max="5123" width="16.625" style="1" customWidth="1"/>
    <col min="5124" max="5376" width="9" style="1"/>
    <col min="5377" max="5379" width="16.625" style="1" customWidth="1"/>
    <col min="5380" max="5632" width="9" style="1"/>
    <col min="5633" max="5635" width="16.625" style="1" customWidth="1"/>
    <col min="5636" max="5888" width="9" style="1"/>
    <col min="5889" max="5891" width="16.625" style="1" customWidth="1"/>
    <col min="5892" max="6144" width="9" style="1"/>
    <col min="6145" max="6147" width="16.625" style="1" customWidth="1"/>
    <col min="6148" max="6400" width="9" style="1"/>
    <col min="6401" max="6403" width="16.625" style="1" customWidth="1"/>
    <col min="6404" max="6656" width="9" style="1"/>
    <col min="6657" max="6659" width="16.625" style="1" customWidth="1"/>
    <col min="6660" max="6912" width="9" style="1"/>
    <col min="6913" max="6915" width="16.625" style="1" customWidth="1"/>
    <col min="6916" max="7168" width="9" style="1"/>
    <col min="7169" max="7171" width="16.625" style="1" customWidth="1"/>
    <col min="7172" max="7424" width="9" style="1"/>
    <col min="7425" max="7427" width="16.625" style="1" customWidth="1"/>
    <col min="7428" max="7680" width="9" style="1"/>
    <col min="7681" max="7683" width="16.625" style="1" customWidth="1"/>
    <col min="7684" max="7936" width="9" style="1"/>
    <col min="7937" max="7939" width="16.625" style="1" customWidth="1"/>
    <col min="7940" max="8192" width="9" style="1"/>
    <col min="8193" max="8195" width="16.625" style="1" customWidth="1"/>
    <col min="8196" max="8448" width="9" style="1"/>
    <col min="8449" max="8451" width="16.625" style="1" customWidth="1"/>
    <col min="8452" max="8704" width="9" style="1"/>
    <col min="8705" max="8707" width="16.625" style="1" customWidth="1"/>
    <col min="8708" max="8960" width="9" style="1"/>
    <col min="8961" max="8963" width="16.625" style="1" customWidth="1"/>
    <col min="8964" max="9216" width="9" style="1"/>
    <col min="9217" max="9219" width="16.625" style="1" customWidth="1"/>
    <col min="9220" max="9472" width="9" style="1"/>
    <col min="9473" max="9475" width="16.625" style="1" customWidth="1"/>
    <col min="9476" max="9728" width="9" style="1"/>
    <col min="9729" max="9731" width="16.625" style="1" customWidth="1"/>
    <col min="9732" max="9984" width="9" style="1"/>
    <col min="9985" max="9987" width="16.625" style="1" customWidth="1"/>
    <col min="9988" max="10240" width="9" style="1"/>
    <col min="10241" max="10243" width="16.625" style="1" customWidth="1"/>
    <col min="10244" max="10496" width="9" style="1"/>
    <col min="10497" max="10499" width="16.625" style="1" customWidth="1"/>
    <col min="10500" max="10752" width="9" style="1"/>
    <col min="10753" max="10755" width="16.625" style="1" customWidth="1"/>
    <col min="10756" max="11008" width="9" style="1"/>
    <col min="11009" max="11011" width="16.625" style="1" customWidth="1"/>
    <col min="11012" max="11264" width="9" style="1"/>
    <col min="11265" max="11267" width="16.625" style="1" customWidth="1"/>
    <col min="11268" max="11520" width="9" style="1"/>
    <col min="11521" max="11523" width="16.625" style="1" customWidth="1"/>
    <col min="11524" max="11776" width="9" style="1"/>
    <col min="11777" max="11779" width="16.625" style="1" customWidth="1"/>
    <col min="11780" max="12032" width="9" style="1"/>
    <col min="12033" max="12035" width="16.625" style="1" customWidth="1"/>
    <col min="12036" max="12288" width="9" style="1"/>
    <col min="12289" max="12291" width="16.625" style="1" customWidth="1"/>
    <col min="12292" max="12544" width="9" style="1"/>
    <col min="12545" max="12547" width="16.625" style="1" customWidth="1"/>
    <col min="12548" max="12800" width="9" style="1"/>
    <col min="12801" max="12803" width="16.625" style="1" customWidth="1"/>
    <col min="12804" max="13056" width="9" style="1"/>
    <col min="13057" max="13059" width="16.625" style="1" customWidth="1"/>
    <col min="13060" max="13312" width="9" style="1"/>
    <col min="13313" max="13315" width="16.625" style="1" customWidth="1"/>
    <col min="13316" max="13568" width="9" style="1"/>
    <col min="13569" max="13571" width="16.625" style="1" customWidth="1"/>
    <col min="13572" max="13824" width="9" style="1"/>
    <col min="13825" max="13827" width="16.625" style="1" customWidth="1"/>
    <col min="13828" max="14080" width="9" style="1"/>
    <col min="14081" max="14083" width="16.625" style="1" customWidth="1"/>
    <col min="14084" max="14336" width="9" style="1"/>
    <col min="14337" max="14339" width="16.625" style="1" customWidth="1"/>
    <col min="14340" max="14592" width="9" style="1"/>
    <col min="14593" max="14595" width="16.625" style="1" customWidth="1"/>
    <col min="14596" max="14848" width="9" style="1"/>
    <col min="14849" max="14851" width="16.625" style="1" customWidth="1"/>
    <col min="14852" max="15104" width="9" style="1"/>
    <col min="15105" max="15107" width="16.625" style="1" customWidth="1"/>
    <col min="15108" max="15360" width="9" style="1"/>
    <col min="15361" max="15363" width="16.625" style="1" customWidth="1"/>
    <col min="15364" max="15616" width="9" style="1"/>
    <col min="15617" max="15619" width="16.625" style="1" customWidth="1"/>
    <col min="15620" max="15872" width="9" style="1"/>
    <col min="15873" max="15875" width="16.625" style="1" customWidth="1"/>
    <col min="15876" max="16128" width="9" style="1"/>
    <col min="16129" max="16131" width="16.625" style="1" customWidth="1"/>
    <col min="16132" max="16384" width="9" style="1"/>
  </cols>
  <sheetData>
    <row r="1" spans="1:33" ht="20.25" customHeight="1">
      <c r="A1" s="880" t="s">
        <v>674</v>
      </c>
      <c r="B1" s="880"/>
      <c r="C1" s="249"/>
    </row>
    <row r="2" spans="1:33" ht="15" customHeight="1">
      <c r="A2" s="3"/>
      <c r="B2" s="3"/>
      <c r="C2" s="3"/>
    </row>
    <row r="3" spans="1:33" ht="20.25" customHeight="1">
      <c r="A3" s="327" t="s">
        <v>555</v>
      </c>
      <c r="B3" s="272"/>
      <c r="C3" s="272"/>
    </row>
    <row r="4" spans="1:33" s="55" customFormat="1" ht="27" customHeight="1">
      <c r="A4" s="939" t="s">
        <v>78</v>
      </c>
      <c r="B4" s="836" t="s">
        <v>79</v>
      </c>
      <c r="C4" s="942"/>
      <c r="D4" s="942"/>
      <c r="E4" s="942"/>
      <c r="F4" s="5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55" customFormat="1" ht="25.5" customHeight="1">
      <c r="A5" s="940"/>
      <c r="B5" s="833" t="s">
        <v>80</v>
      </c>
      <c r="C5" s="869" t="s">
        <v>81</v>
      </c>
      <c r="D5" s="942"/>
      <c r="E5" s="870"/>
      <c r="F5" s="5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55" customFormat="1" ht="21.75" customHeight="1">
      <c r="A6" s="941"/>
      <c r="B6" s="838"/>
      <c r="C6" s="402"/>
      <c r="D6" s="401" t="s">
        <v>29</v>
      </c>
      <c r="E6" s="401" t="s">
        <v>30</v>
      </c>
      <c r="F6" s="5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4" customFormat="1" ht="24.95" customHeight="1">
      <c r="A7" s="150" t="s">
        <v>255</v>
      </c>
      <c r="B7" s="236">
        <v>1231</v>
      </c>
      <c r="C7" s="233">
        <v>1181</v>
      </c>
      <c r="D7" s="234">
        <v>0</v>
      </c>
      <c r="E7" s="235">
        <v>0</v>
      </c>
      <c r="F7" s="515"/>
    </row>
    <row r="8" spans="1:33" s="4" customFormat="1" ht="24.95" customHeight="1">
      <c r="A8" s="150" t="s">
        <v>261</v>
      </c>
      <c r="B8" s="236">
        <v>1227</v>
      </c>
      <c r="C8" s="233">
        <v>1081</v>
      </c>
      <c r="D8" s="237">
        <v>558</v>
      </c>
      <c r="E8" s="238">
        <v>523</v>
      </c>
      <c r="F8" s="515"/>
    </row>
    <row r="9" spans="1:33" s="4" customFormat="1" ht="24.95" customHeight="1">
      <c r="A9" s="453" t="s">
        <v>262</v>
      </c>
      <c r="B9" s="282">
        <v>1166</v>
      </c>
      <c r="C9" s="283">
        <v>758</v>
      </c>
      <c r="D9" s="283">
        <v>413</v>
      </c>
      <c r="E9" s="281">
        <v>345</v>
      </c>
      <c r="F9" s="515"/>
    </row>
    <row r="10" spans="1:33" s="4" customFormat="1" ht="24.95" customHeight="1">
      <c r="A10" s="698" t="s">
        <v>686</v>
      </c>
      <c r="B10" s="694">
        <v>976</v>
      </c>
      <c r="C10" s="695">
        <f t="shared" ref="C10" si="0">SUM(D10:E10)</f>
        <v>841</v>
      </c>
      <c r="D10" s="695">
        <v>450</v>
      </c>
      <c r="E10" s="696">
        <v>391</v>
      </c>
      <c r="F10" s="515"/>
    </row>
    <row r="11" spans="1:33" s="4" customFormat="1" ht="24.95" customHeight="1">
      <c r="A11" s="698" t="s">
        <v>787</v>
      </c>
      <c r="B11" s="694">
        <v>825</v>
      </c>
      <c r="C11" s="695">
        <v>817</v>
      </c>
      <c r="D11" s="695">
        <v>455</v>
      </c>
      <c r="E11" s="696">
        <v>362</v>
      </c>
      <c r="F11" s="515"/>
    </row>
    <row r="12" spans="1:33" ht="24" customHeight="1">
      <c r="A12" s="599" t="s">
        <v>791</v>
      </c>
      <c r="B12" s="697">
        <v>691</v>
      </c>
      <c r="C12" s="513">
        <v>396</v>
      </c>
      <c r="D12" s="513">
        <v>232</v>
      </c>
      <c r="E12" s="514">
        <v>164</v>
      </c>
      <c r="F12" s="2"/>
    </row>
    <row r="13" spans="1:33" ht="24.95" customHeight="1">
      <c r="A13" s="515"/>
      <c r="B13" s="64"/>
      <c r="C13" s="64"/>
      <c r="F13" s="2"/>
    </row>
    <row r="14" spans="1:33" ht="24.95" customHeight="1">
      <c r="A14" s="597" t="s">
        <v>796</v>
      </c>
      <c r="B14" s="638">
        <v>171</v>
      </c>
      <c r="C14" s="744">
        <v>119</v>
      </c>
      <c r="D14" s="745">
        <v>66</v>
      </c>
      <c r="E14" s="639">
        <v>53</v>
      </c>
      <c r="F14" s="2"/>
    </row>
    <row r="15" spans="1:33" ht="24.95" customHeight="1">
      <c r="A15" s="598" t="s">
        <v>797</v>
      </c>
      <c r="B15" s="236">
        <v>180</v>
      </c>
      <c r="C15" s="233">
        <v>87</v>
      </c>
      <c r="D15" s="237">
        <v>56</v>
      </c>
      <c r="E15" s="238">
        <v>31</v>
      </c>
      <c r="F15" s="2"/>
    </row>
    <row r="16" spans="1:33" ht="24.95" customHeight="1">
      <c r="A16" s="598" t="s">
        <v>798</v>
      </c>
      <c r="B16" s="236">
        <v>190</v>
      </c>
      <c r="C16" s="233">
        <v>79</v>
      </c>
      <c r="D16" s="237">
        <v>46</v>
      </c>
      <c r="E16" s="238">
        <v>33</v>
      </c>
      <c r="F16" s="2"/>
    </row>
    <row r="17" spans="1:5" ht="20.25" customHeight="1">
      <c r="A17" s="599" t="s">
        <v>799</v>
      </c>
      <c r="B17" s="510">
        <v>150</v>
      </c>
      <c r="C17" s="503">
        <v>111</v>
      </c>
      <c r="D17" s="511">
        <v>64</v>
      </c>
      <c r="E17" s="512">
        <v>47</v>
      </c>
    </row>
    <row r="18" spans="1:5" ht="20.25" customHeight="1">
      <c r="A18" s="26"/>
      <c r="B18" s="26"/>
      <c r="C18" s="67"/>
    </row>
    <row r="19" spans="1:5" ht="13.5">
      <c r="A19" s="898" t="s">
        <v>596</v>
      </c>
      <c r="B19" s="898"/>
      <c r="C19" s="5"/>
    </row>
  </sheetData>
  <mergeCells count="6">
    <mergeCell ref="A19:B19"/>
    <mergeCell ref="A1:B1"/>
    <mergeCell ref="A4:A6"/>
    <mergeCell ref="B4:E4"/>
    <mergeCell ref="B5:B6"/>
    <mergeCell ref="C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A4" workbookViewId="0">
      <selection activeCell="B12" sqref="B12:L12"/>
    </sheetView>
  </sheetViews>
  <sheetFormatPr defaultRowHeight="13.5"/>
  <cols>
    <col min="1" max="1" width="9.625" style="71" customWidth="1"/>
    <col min="2" max="2" width="10.5" style="71" bestFit="1" customWidth="1"/>
    <col min="3" max="3" width="7.625" style="71" customWidth="1"/>
    <col min="4" max="4" width="10.5" style="71" bestFit="1" customWidth="1"/>
    <col min="5" max="6" width="9.5" style="71" bestFit="1" customWidth="1"/>
    <col min="7" max="7" width="7.625" style="71" customWidth="1"/>
    <col min="8" max="8" width="9.5" style="71" bestFit="1" customWidth="1"/>
    <col min="9" max="9" width="7.625" style="71" customWidth="1"/>
    <col min="10" max="12" width="9.5" style="71" bestFit="1" customWidth="1"/>
    <col min="13" max="14" width="11.5" style="71" customWidth="1"/>
    <col min="15" max="257" width="9" style="71"/>
    <col min="258" max="268" width="7.625" style="71" customWidth="1"/>
    <col min="269" max="270" width="11.5" style="71" customWidth="1"/>
    <col min="271" max="513" width="9" style="71"/>
    <col min="514" max="524" width="7.625" style="71" customWidth="1"/>
    <col min="525" max="526" width="11.5" style="71" customWidth="1"/>
    <col min="527" max="769" width="9" style="71"/>
    <col min="770" max="780" width="7.625" style="71" customWidth="1"/>
    <col min="781" max="782" width="11.5" style="71" customWidth="1"/>
    <col min="783" max="1025" width="9" style="71"/>
    <col min="1026" max="1036" width="7.625" style="71" customWidth="1"/>
    <col min="1037" max="1038" width="11.5" style="71" customWidth="1"/>
    <col min="1039" max="1281" width="9" style="71"/>
    <col min="1282" max="1292" width="7.625" style="71" customWidth="1"/>
    <col min="1293" max="1294" width="11.5" style="71" customWidth="1"/>
    <col min="1295" max="1537" width="9" style="71"/>
    <col min="1538" max="1548" width="7.625" style="71" customWidth="1"/>
    <col min="1549" max="1550" width="11.5" style="71" customWidth="1"/>
    <col min="1551" max="1793" width="9" style="71"/>
    <col min="1794" max="1804" width="7.625" style="71" customWidth="1"/>
    <col min="1805" max="1806" width="11.5" style="71" customWidth="1"/>
    <col min="1807" max="2049" width="9" style="71"/>
    <col min="2050" max="2060" width="7.625" style="71" customWidth="1"/>
    <col min="2061" max="2062" width="11.5" style="71" customWidth="1"/>
    <col min="2063" max="2305" width="9" style="71"/>
    <col min="2306" max="2316" width="7.625" style="71" customWidth="1"/>
    <col min="2317" max="2318" width="11.5" style="71" customWidth="1"/>
    <col min="2319" max="2561" width="9" style="71"/>
    <col min="2562" max="2572" width="7.625" style="71" customWidth="1"/>
    <col min="2573" max="2574" width="11.5" style="71" customWidth="1"/>
    <col min="2575" max="2817" width="9" style="71"/>
    <col min="2818" max="2828" width="7.625" style="71" customWidth="1"/>
    <col min="2829" max="2830" width="11.5" style="71" customWidth="1"/>
    <col min="2831" max="3073" width="9" style="71"/>
    <col min="3074" max="3084" width="7.625" style="71" customWidth="1"/>
    <col min="3085" max="3086" width="11.5" style="71" customWidth="1"/>
    <col min="3087" max="3329" width="9" style="71"/>
    <col min="3330" max="3340" width="7.625" style="71" customWidth="1"/>
    <col min="3341" max="3342" width="11.5" style="71" customWidth="1"/>
    <col min="3343" max="3585" width="9" style="71"/>
    <col min="3586" max="3596" width="7.625" style="71" customWidth="1"/>
    <col min="3597" max="3598" width="11.5" style="71" customWidth="1"/>
    <col min="3599" max="3841" width="9" style="71"/>
    <col min="3842" max="3852" width="7.625" style="71" customWidth="1"/>
    <col min="3853" max="3854" width="11.5" style="71" customWidth="1"/>
    <col min="3855" max="4097" width="9" style="71"/>
    <col min="4098" max="4108" width="7.625" style="71" customWidth="1"/>
    <col min="4109" max="4110" width="11.5" style="71" customWidth="1"/>
    <col min="4111" max="4353" width="9" style="71"/>
    <col min="4354" max="4364" width="7.625" style="71" customWidth="1"/>
    <col min="4365" max="4366" width="11.5" style="71" customWidth="1"/>
    <col min="4367" max="4609" width="9" style="71"/>
    <col min="4610" max="4620" width="7.625" style="71" customWidth="1"/>
    <col min="4621" max="4622" width="11.5" style="71" customWidth="1"/>
    <col min="4623" max="4865" width="9" style="71"/>
    <col min="4866" max="4876" width="7.625" style="71" customWidth="1"/>
    <col min="4877" max="4878" width="11.5" style="71" customWidth="1"/>
    <col min="4879" max="5121" width="9" style="71"/>
    <col min="5122" max="5132" width="7.625" style="71" customWidth="1"/>
    <col min="5133" max="5134" width="11.5" style="71" customWidth="1"/>
    <col min="5135" max="5377" width="9" style="71"/>
    <col min="5378" max="5388" width="7.625" style="71" customWidth="1"/>
    <col min="5389" max="5390" width="11.5" style="71" customWidth="1"/>
    <col min="5391" max="5633" width="9" style="71"/>
    <col min="5634" max="5644" width="7.625" style="71" customWidth="1"/>
    <col min="5645" max="5646" width="11.5" style="71" customWidth="1"/>
    <col min="5647" max="5889" width="9" style="71"/>
    <col min="5890" max="5900" width="7.625" style="71" customWidth="1"/>
    <col min="5901" max="5902" width="11.5" style="71" customWidth="1"/>
    <col min="5903" max="6145" width="9" style="71"/>
    <col min="6146" max="6156" width="7.625" style="71" customWidth="1"/>
    <col min="6157" max="6158" width="11.5" style="71" customWidth="1"/>
    <col min="6159" max="6401" width="9" style="71"/>
    <col min="6402" max="6412" width="7.625" style="71" customWidth="1"/>
    <col min="6413" max="6414" width="11.5" style="71" customWidth="1"/>
    <col min="6415" max="6657" width="9" style="71"/>
    <col min="6658" max="6668" width="7.625" style="71" customWidth="1"/>
    <col min="6669" max="6670" width="11.5" style="71" customWidth="1"/>
    <col min="6671" max="6913" width="9" style="71"/>
    <col min="6914" max="6924" width="7.625" style="71" customWidth="1"/>
    <col min="6925" max="6926" width="11.5" style="71" customWidth="1"/>
    <col min="6927" max="7169" width="9" style="71"/>
    <col min="7170" max="7180" width="7.625" style="71" customWidth="1"/>
    <col min="7181" max="7182" width="11.5" style="71" customWidth="1"/>
    <col min="7183" max="7425" width="9" style="71"/>
    <col min="7426" max="7436" width="7.625" style="71" customWidth="1"/>
    <col min="7437" max="7438" width="11.5" style="71" customWidth="1"/>
    <col min="7439" max="7681" width="9" style="71"/>
    <col min="7682" max="7692" width="7.625" style="71" customWidth="1"/>
    <col min="7693" max="7694" width="11.5" style="71" customWidth="1"/>
    <col min="7695" max="7937" width="9" style="71"/>
    <col min="7938" max="7948" width="7.625" style="71" customWidth="1"/>
    <col min="7949" max="7950" width="11.5" style="71" customWidth="1"/>
    <col min="7951" max="8193" width="9" style="71"/>
    <col min="8194" max="8204" width="7.625" style="71" customWidth="1"/>
    <col min="8205" max="8206" width="11.5" style="71" customWidth="1"/>
    <col min="8207" max="8449" width="9" style="71"/>
    <col min="8450" max="8460" width="7.625" style="71" customWidth="1"/>
    <col min="8461" max="8462" width="11.5" style="71" customWidth="1"/>
    <col min="8463" max="8705" width="9" style="71"/>
    <col min="8706" max="8716" width="7.625" style="71" customWidth="1"/>
    <col min="8717" max="8718" width="11.5" style="71" customWidth="1"/>
    <col min="8719" max="8961" width="9" style="71"/>
    <col min="8962" max="8972" width="7.625" style="71" customWidth="1"/>
    <col min="8973" max="8974" width="11.5" style="71" customWidth="1"/>
    <col min="8975" max="9217" width="9" style="71"/>
    <col min="9218" max="9228" width="7.625" style="71" customWidth="1"/>
    <col min="9229" max="9230" width="11.5" style="71" customWidth="1"/>
    <col min="9231" max="9473" width="9" style="71"/>
    <col min="9474" max="9484" width="7.625" style="71" customWidth="1"/>
    <col min="9485" max="9486" width="11.5" style="71" customWidth="1"/>
    <col min="9487" max="9729" width="9" style="71"/>
    <col min="9730" max="9740" width="7.625" style="71" customWidth="1"/>
    <col min="9741" max="9742" width="11.5" style="71" customWidth="1"/>
    <col min="9743" max="9985" width="9" style="71"/>
    <col min="9986" max="9996" width="7.625" style="71" customWidth="1"/>
    <col min="9997" max="9998" width="11.5" style="71" customWidth="1"/>
    <col min="9999" max="10241" width="9" style="71"/>
    <col min="10242" max="10252" width="7.625" style="71" customWidth="1"/>
    <col min="10253" max="10254" width="11.5" style="71" customWidth="1"/>
    <col min="10255" max="10497" width="9" style="71"/>
    <col min="10498" max="10508" width="7.625" style="71" customWidth="1"/>
    <col min="10509" max="10510" width="11.5" style="71" customWidth="1"/>
    <col min="10511" max="10753" width="9" style="71"/>
    <col min="10754" max="10764" width="7.625" style="71" customWidth="1"/>
    <col min="10765" max="10766" width="11.5" style="71" customWidth="1"/>
    <col min="10767" max="11009" width="9" style="71"/>
    <col min="11010" max="11020" width="7.625" style="71" customWidth="1"/>
    <col min="11021" max="11022" width="11.5" style="71" customWidth="1"/>
    <col min="11023" max="11265" width="9" style="71"/>
    <col min="11266" max="11276" width="7.625" style="71" customWidth="1"/>
    <col min="11277" max="11278" width="11.5" style="71" customWidth="1"/>
    <col min="11279" max="11521" width="9" style="71"/>
    <col min="11522" max="11532" width="7.625" style="71" customWidth="1"/>
    <col min="11533" max="11534" width="11.5" style="71" customWidth="1"/>
    <col min="11535" max="11777" width="9" style="71"/>
    <col min="11778" max="11788" width="7.625" style="71" customWidth="1"/>
    <col min="11789" max="11790" width="11.5" style="71" customWidth="1"/>
    <col min="11791" max="12033" width="9" style="71"/>
    <col min="12034" max="12044" width="7.625" style="71" customWidth="1"/>
    <col min="12045" max="12046" width="11.5" style="71" customWidth="1"/>
    <col min="12047" max="12289" width="9" style="71"/>
    <col min="12290" max="12300" width="7.625" style="71" customWidth="1"/>
    <col min="12301" max="12302" width="11.5" style="71" customWidth="1"/>
    <col min="12303" max="12545" width="9" style="71"/>
    <col min="12546" max="12556" width="7.625" style="71" customWidth="1"/>
    <col min="12557" max="12558" width="11.5" style="71" customWidth="1"/>
    <col min="12559" max="12801" width="9" style="71"/>
    <col min="12802" max="12812" width="7.625" style="71" customWidth="1"/>
    <col min="12813" max="12814" width="11.5" style="71" customWidth="1"/>
    <col min="12815" max="13057" width="9" style="71"/>
    <col min="13058" max="13068" width="7.625" style="71" customWidth="1"/>
    <col min="13069" max="13070" width="11.5" style="71" customWidth="1"/>
    <col min="13071" max="13313" width="9" style="71"/>
    <col min="13314" max="13324" width="7.625" style="71" customWidth="1"/>
    <col min="13325" max="13326" width="11.5" style="71" customWidth="1"/>
    <col min="13327" max="13569" width="9" style="71"/>
    <col min="13570" max="13580" width="7.625" style="71" customWidth="1"/>
    <col min="13581" max="13582" width="11.5" style="71" customWidth="1"/>
    <col min="13583" max="13825" width="9" style="71"/>
    <col min="13826" max="13836" width="7.625" style="71" customWidth="1"/>
    <col min="13837" max="13838" width="11.5" style="71" customWidth="1"/>
    <col min="13839" max="14081" width="9" style="71"/>
    <col min="14082" max="14092" width="7.625" style="71" customWidth="1"/>
    <col min="14093" max="14094" width="11.5" style="71" customWidth="1"/>
    <col min="14095" max="14337" width="9" style="71"/>
    <col min="14338" max="14348" width="7.625" style="71" customWidth="1"/>
    <col min="14349" max="14350" width="11.5" style="71" customWidth="1"/>
    <col min="14351" max="14593" width="9" style="71"/>
    <col min="14594" max="14604" width="7.625" style="71" customWidth="1"/>
    <col min="14605" max="14606" width="11.5" style="71" customWidth="1"/>
    <col min="14607" max="14849" width="9" style="71"/>
    <col min="14850" max="14860" width="7.625" style="71" customWidth="1"/>
    <col min="14861" max="14862" width="11.5" style="71" customWidth="1"/>
    <col min="14863" max="15105" width="9" style="71"/>
    <col min="15106" max="15116" width="7.625" style="71" customWidth="1"/>
    <col min="15117" max="15118" width="11.5" style="71" customWidth="1"/>
    <col min="15119" max="15361" width="9" style="71"/>
    <col min="15362" max="15372" width="7.625" style="71" customWidth="1"/>
    <col min="15373" max="15374" width="11.5" style="71" customWidth="1"/>
    <col min="15375" max="15617" width="9" style="71"/>
    <col min="15618" max="15628" width="7.625" style="71" customWidth="1"/>
    <col min="15629" max="15630" width="11.5" style="71" customWidth="1"/>
    <col min="15631" max="15873" width="9" style="71"/>
    <col min="15874" max="15884" width="7.625" style="71" customWidth="1"/>
    <col min="15885" max="15886" width="11.5" style="71" customWidth="1"/>
    <col min="15887" max="16129" width="9" style="71"/>
    <col min="16130" max="16140" width="7.625" style="71" customWidth="1"/>
    <col min="16141" max="16142" width="11.5" style="71" customWidth="1"/>
    <col min="16143" max="16384" width="9" style="71"/>
  </cols>
  <sheetData>
    <row r="1" spans="1:36" ht="20.25" customHeight="1">
      <c r="A1" s="945" t="s">
        <v>164</v>
      </c>
      <c r="B1" s="945"/>
      <c r="C1" s="945"/>
      <c r="D1" s="252"/>
      <c r="E1" s="252"/>
      <c r="F1" s="252"/>
      <c r="G1" s="68"/>
      <c r="H1" s="69"/>
      <c r="I1" s="70"/>
      <c r="J1" s="68"/>
      <c r="K1" s="70"/>
      <c r="L1" s="68"/>
      <c r="M1" s="70"/>
      <c r="N1" s="68"/>
    </row>
    <row r="2" spans="1:36" ht="15" customHeight="1">
      <c r="A2" s="70"/>
      <c r="B2" s="68"/>
      <c r="C2" s="70"/>
      <c r="D2" s="68"/>
      <c r="E2" s="68"/>
      <c r="F2" s="70"/>
      <c r="G2" s="68"/>
      <c r="H2" s="70"/>
      <c r="I2" s="70"/>
      <c r="J2" s="68"/>
      <c r="K2" s="70"/>
      <c r="L2" s="68"/>
      <c r="M2" s="70"/>
      <c r="N2" s="68"/>
    </row>
    <row r="3" spans="1:36" ht="20.25" customHeight="1">
      <c r="A3" s="946" t="s">
        <v>566</v>
      </c>
      <c r="B3" s="946"/>
      <c r="C3" s="70"/>
      <c r="D3" s="68"/>
      <c r="E3" s="68"/>
      <c r="F3" s="69" t="s">
        <v>37</v>
      </c>
      <c r="G3" s="68"/>
      <c r="H3" s="69" t="s">
        <v>37</v>
      </c>
      <c r="I3" s="70"/>
      <c r="J3" s="68"/>
      <c r="K3" s="70"/>
      <c r="L3" s="68"/>
      <c r="M3" s="70"/>
      <c r="N3" s="68"/>
    </row>
    <row r="4" spans="1:36" s="40" customFormat="1" ht="21.75" customHeight="1">
      <c r="A4" s="835" t="s">
        <v>165</v>
      </c>
      <c r="B4" s="833" t="s">
        <v>107</v>
      </c>
      <c r="C4" s="834" t="s">
        <v>166</v>
      </c>
      <c r="D4" s="834"/>
      <c r="E4" s="834"/>
      <c r="F4" s="834"/>
      <c r="G4" s="834" t="s">
        <v>641</v>
      </c>
      <c r="H4" s="834"/>
      <c r="I4" s="834"/>
      <c r="J4" s="836"/>
      <c r="K4" s="834" t="s">
        <v>167</v>
      </c>
      <c r="L4" s="836"/>
      <c r="M4" s="72"/>
      <c r="N4" s="72"/>
      <c r="O4" s="73"/>
      <c r="P4" s="73"/>
      <c r="Q4" s="73"/>
      <c r="R4" s="73"/>
      <c r="S4" s="73"/>
      <c r="T4" s="71"/>
      <c r="U4" s="71"/>
      <c r="V4" s="71"/>
      <c r="W4" s="71"/>
      <c r="X4" s="71"/>
      <c r="Y4" s="72"/>
      <c r="Z4" s="72"/>
      <c r="AA4" s="73"/>
      <c r="AB4" s="73"/>
      <c r="AC4" s="73"/>
      <c r="AD4" s="73"/>
      <c r="AE4" s="73"/>
      <c r="AF4" s="71"/>
      <c r="AG4" s="71"/>
      <c r="AH4" s="71"/>
      <c r="AI4" s="71"/>
      <c r="AJ4" s="71"/>
    </row>
    <row r="5" spans="1:36" s="40" customFormat="1" ht="21.75" customHeight="1">
      <c r="A5" s="835"/>
      <c r="B5" s="837"/>
      <c r="C5" s="834" t="s">
        <v>168</v>
      </c>
      <c r="D5" s="833" t="s">
        <v>169</v>
      </c>
      <c r="E5" s="834"/>
      <c r="F5" s="834"/>
      <c r="G5" s="834" t="s">
        <v>168</v>
      </c>
      <c r="H5" s="833" t="s">
        <v>169</v>
      </c>
      <c r="I5" s="834"/>
      <c r="J5" s="834"/>
      <c r="K5" s="834" t="s">
        <v>104</v>
      </c>
      <c r="L5" s="836" t="s">
        <v>170</v>
      </c>
      <c r="M5" s="72"/>
      <c r="N5" s="72"/>
      <c r="O5" s="73"/>
      <c r="P5" s="73"/>
      <c r="Q5" s="73"/>
      <c r="R5" s="73"/>
      <c r="S5" s="73"/>
      <c r="T5" s="71"/>
      <c r="U5" s="71"/>
      <c r="V5" s="71"/>
      <c r="W5" s="71"/>
      <c r="X5" s="71"/>
      <c r="Y5" s="72"/>
      <c r="Z5" s="72"/>
      <c r="AA5" s="73"/>
      <c r="AB5" s="73"/>
      <c r="AC5" s="73"/>
      <c r="AD5" s="73"/>
      <c r="AE5" s="73"/>
      <c r="AF5" s="71"/>
      <c r="AG5" s="71"/>
      <c r="AH5" s="71"/>
      <c r="AI5" s="71"/>
      <c r="AJ5" s="71"/>
    </row>
    <row r="6" spans="1:36" s="40" customFormat="1" ht="21.75" customHeight="1">
      <c r="A6" s="835"/>
      <c r="B6" s="838"/>
      <c r="C6" s="834"/>
      <c r="D6" s="402"/>
      <c r="E6" s="399" t="s">
        <v>170</v>
      </c>
      <c r="F6" s="399" t="s">
        <v>171</v>
      </c>
      <c r="G6" s="834"/>
      <c r="H6" s="402"/>
      <c r="I6" s="399" t="s">
        <v>170</v>
      </c>
      <c r="J6" s="401" t="s">
        <v>171</v>
      </c>
      <c r="K6" s="834"/>
      <c r="L6" s="836"/>
      <c r="M6" s="72"/>
      <c r="N6" s="72"/>
      <c r="O6" s="73"/>
      <c r="P6" s="73"/>
      <c r="Q6" s="73"/>
      <c r="R6" s="73"/>
      <c r="S6" s="73"/>
      <c r="T6" s="71"/>
      <c r="U6" s="71"/>
      <c r="V6" s="71"/>
      <c r="W6" s="71"/>
      <c r="X6" s="71"/>
      <c r="Y6" s="72"/>
      <c r="Z6" s="72"/>
      <c r="AA6" s="73"/>
      <c r="AB6" s="73"/>
      <c r="AC6" s="73"/>
      <c r="AD6" s="73"/>
      <c r="AE6" s="73"/>
      <c r="AF6" s="71"/>
      <c r="AG6" s="71"/>
      <c r="AH6" s="71"/>
      <c r="AI6" s="71"/>
      <c r="AJ6" s="71"/>
    </row>
    <row r="7" spans="1:36" ht="28.5" customHeight="1">
      <c r="A7" s="150" t="s">
        <v>255</v>
      </c>
      <c r="B7" s="228">
        <v>204595</v>
      </c>
      <c r="C7" s="229">
        <v>5129</v>
      </c>
      <c r="D7" s="229">
        <v>118979</v>
      </c>
      <c r="E7" s="229">
        <v>49013</v>
      </c>
      <c r="F7" s="229">
        <v>69966</v>
      </c>
      <c r="G7" s="229">
        <v>47</v>
      </c>
      <c r="H7" s="229">
        <v>10702</v>
      </c>
      <c r="I7" s="229">
        <v>3229</v>
      </c>
      <c r="J7" s="229">
        <v>7473</v>
      </c>
      <c r="K7" s="229">
        <v>38766</v>
      </c>
      <c r="L7" s="231">
        <v>74914</v>
      </c>
      <c r="M7" s="72"/>
      <c r="N7" s="72"/>
      <c r="O7" s="73"/>
      <c r="P7" s="73"/>
      <c r="Q7" s="73"/>
      <c r="R7" s="73"/>
      <c r="S7" s="73"/>
    </row>
    <row r="8" spans="1:36" ht="28.5" customHeight="1">
      <c r="A8" s="150" t="s">
        <v>261</v>
      </c>
      <c r="B8" s="228">
        <v>204945</v>
      </c>
      <c r="C8" s="229">
        <v>5295</v>
      </c>
      <c r="D8" s="229">
        <v>119774</v>
      </c>
      <c r="E8" s="229">
        <v>49978</v>
      </c>
      <c r="F8" s="229">
        <v>69796</v>
      </c>
      <c r="G8" s="229">
        <v>48</v>
      </c>
      <c r="H8" s="229">
        <v>9060</v>
      </c>
      <c r="I8" s="229">
        <v>2600</v>
      </c>
      <c r="J8" s="229">
        <v>6460</v>
      </c>
      <c r="K8" s="229">
        <v>38066</v>
      </c>
      <c r="L8" s="231">
        <v>76111</v>
      </c>
      <c r="M8" s="72"/>
      <c r="N8" s="72"/>
      <c r="O8" s="73"/>
      <c r="P8" s="73"/>
      <c r="Q8" s="73"/>
      <c r="R8" s="73"/>
      <c r="S8" s="73"/>
    </row>
    <row r="9" spans="1:36" ht="28.5" customHeight="1">
      <c r="A9" s="453" t="s">
        <v>262</v>
      </c>
      <c r="B9" s="228">
        <v>194832</v>
      </c>
      <c r="C9" s="229">
        <v>5840</v>
      </c>
      <c r="D9" s="229">
        <v>118524</v>
      </c>
      <c r="E9" s="229">
        <v>50651</v>
      </c>
      <c r="F9" s="229">
        <v>67873</v>
      </c>
      <c r="G9" s="229">
        <v>48</v>
      </c>
      <c r="H9" s="229">
        <v>8679</v>
      </c>
      <c r="I9" s="229">
        <v>2473</v>
      </c>
      <c r="J9" s="229">
        <v>6206</v>
      </c>
      <c r="K9" s="229">
        <v>36669</v>
      </c>
      <c r="L9" s="231">
        <v>67629</v>
      </c>
      <c r="M9" s="72"/>
      <c r="N9" s="72"/>
      <c r="O9" s="73"/>
      <c r="P9" s="73"/>
      <c r="Q9" s="73"/>
      <c r="R9" s="73"/>
      <c r="S9" s="73"/>
    </row>
    <row r="10" spans="1:36" ht="28.5" customHeight="1">
      <c r="A10" s="698" t="s">
        <v>686</v>
      </c>
      <c r="B10" s="228">
        <v>188948</v>
      </c>
      <c r="C10" s="229">
        <v>6078</v>
      </c>
      <c r="D10" s="229">
        <v>116357</v>
      </c>
      <c r="E10" s="229">
        <v>50748</v>
      </c>
      <c r="F10" s="229">
        <v>65609</v>
      </c>
      <c r="G10" s="229">
        <v>49</v>
      </c>
      <c r="H10" s="229">
        <v>8422</v>
      </c>
      <c r="I10" s="229">
        <v>2396</v>
      </c>
      <c r="J10" s="229">
        <v>6026</v>
      </c>
      <c r="K10" s="229">
        <v>35582</v>
      </c>
      <c r="L10" s="231">
        <v>64169</v>
      </c>
      <c r="M10" s="72"/>
      <c r="N10" s="72"/>
      <c r="O10" s="73"/>
      <c r="P10" s="73"/>
      <c r="Q10" s="73"/>
      <c r="R10" s="73"/>
      <c r="S10" s="73"/>
    </row>
    <row r="11" spans="1:36" ht="28.5" customHeight="1">
      <c r="A11" s="698" t="s">
        <v>787</v>
      </c>
      <c r="B11" s="72">
        <f>SUM(D11+H11+L11)</f>
        <v>181765</v>
      </c>
      <c r="C11" s="229">
        <v>6275</v>
      </c>
      <c r="D11" s="229">
        <v>112550</v>
      </c>
      <c r="E11" s="229">
        <v>49704</v>
      </c>
      <c r="F11" s="229">
        <v>62846</v>
      </c>
      <c r="G11" s="229">
        <v>49</v>
      </c>
      <c r="H11" s="229">
        <v>8050</v>
      </c>
      <c r="I11" s="229">
        <v>2253</v>
      </c>
      <c r="J11" s="229">
        <v>5797</v>
      </c>
      <c r="K11" s="229">
        <v>34606</v>
      </c>
      <c r="L11" s="231">
        <v>61165</v>
      </c>
      <c r="M11" s="72"/>
      <c r="N11" s="72"/>
      <c r="O11" s="73"/>
      <c r="P11" s="73"/>
      <c r="Q11" s="73"/>
      <c r="R11" s="73"/>
      <c r="S11" s="73"/>
    </row>
    <row r="12" spans="1:36" ht="25.5" customHeight="1">
      <c r="A12" s="599" t="s">
        <v>791</v>
      </c>
      <c r="B12" s="72">
        <f>SUM(D12+H12+L12)</f>
        <v>174326</v>
      </c>
      <c r="C12" s="309">
        <v>6549</v>
      </c>
      <c r="D12" s="309">
        <v>107616</v>
      </c>
      <c r="E12" s="309">
        <v>48822</v>
      </c>
      <c r="F12" s="309">
        <v>58794</v>
      </c>
      <c r="G12" s="309">
        <v>47</v>
      </c>
      <c r="H12" s="309">
        <v>7423</v>
      </c>
      <c r="I12" s="309">
        <v>2143</v>
      </c>
      <c r="J12" s="309">
        <v>5280</v>
      </c>
      <c r="K12" s="309">
        <v>29534</v>
      </c>
      <c r="L12" s="310">
        <v>59287</v>
      </c>
      <c r="M12" s="72"/>
      <c r="N12" s="72"/>
      <c r="O12" s="73"/>
      <c r="P12" s="73"/>
      <c r="Q12" s="73"/>
      <c r="R12" s="73"/>
      <c r="S12" s="73"/>
    </row>
    <row r="13" spans="1:36" s="62" customFormat="1" ht="17.100000000000001" customHeight="1">
      <c r="A13" s="342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70"/>
      <c r="N13" s="68"/>
    </row>
    <row r="14" spans="1:36" s="62" customFormat="1" ht="17.100000000000001" customHeight="1">
      <c r="A14" s="943" t="s">
        <v>608</v>
      </c>
      <c r="B14" s="943"/>
      <c r="C14" s="943"/>
      <c r="D14" s="943"/>
      <c r="E14" s="68"/>
      <c r="F14" s="70"/>
      <c r="G14" s="68"/>
      <c r="H14" s="70"/>
      <c r="J14" s="70"/>
      <c r="K14" s="70"/>
      <c r="L14" s="68"/>
      <c r="M14" s="70"/>
      <c r="N14" s="68"/>
    </row>
    <row r="15" spans="1:36" s="62" customFormat="1" ht="17.100000000000001" customHeight="1">
      <c r="A15" s="944" t="s">
        <v>696</v>
      </c>
      <c r="B15" s="944"/>
      <c r="C15" s="944"/>
      <c r="D15" s="944"/>
      <c r="E15" s="944"/>
      <c r="F15" s="944"/>
      <c r="G15" s="944"/>
      <c r="H15" s="468"/>
      <c r="J15" s="70"/>
      <c r="K15" s="70"/>
      <c r="L15" s="68"/>
      <c r="M15" s="70"/>
      <c r="N15" s="68"/>
    </row>
    <row r="16" spans="1:36" s="76" customFormat="1" ht="20.100000000000001" customHeight="1">
      <c r="A16" s="944" t="s">
        <v>609</v>
      </c>
      <c r="B16" s="944"/>
      <c r="C16" s="944"/>
      <c r="D16" s="944"/>
      <c r="E16" s="68"/>
      <c r="F16" s="70"/>
      <c r="G16" s="68"/>
      <c r="H16" s="70"/>
      <c r="I16" s="70"/>
      <c r="J16" s="68"/>
      <c r="K16" s="70"/>
      <c r="L16" s="68"/>
      <c r="M16" s="75"/>
      <c r="N16" s="74"/>
    </row>
    <row r="17" spans="1:14" s="76" customFormat="1" ht="20.100000000000001" customHeight="1">
      <c r="A17" s="250"/>
      <c r="B17" s="250"/>
      <c r="C17" s="250"/>
      <c r="D17" s="250"/>
      <c r="E17" s="74"/>
      <c r="F17" s="75"/>
      <c r="G17" s="74"/>
      <c r="H17" s="75"/>
      <c r="I17" s="75"/>
      <c r="J17" s="74"/>
      <c r="K17" s="75"/>
      <c r="L17" s="74"/>
      <c r="M17" s="75"/>
      <c r="N17" s="74"/>
    </row>
    <row r="18" spans="1:14" ht="20.100000000000001" customHeight="1">
      <c r="A18" s="251"/>
      <c r="B18" s="251"/>
      <c r="C18" s="251"/>
      <c r="D18" s="251"/>
      <c r="E18" s="74"/>
      <c r="F18" s="75"/>
      <c r="G18" s="74"/>
      <c r="H18" s="75"/>
      <c r="I18" s="75"/>
      <c r="J18" s="74"/>
      <c r="K18" s="75"/>
      <c r="L18" s="74"/>
    </row>
    <row r="19" spans="1:14" ht="20.100000000000001" customHeight="1">
      <c r="A19" s="69"/>
      <c r="C19" s="70"/>
      <c r="M19" s="70"/>
      <c r="N19" s="68"/>
    </row>
    <row r="20" spans="1:14" ht="20.100000000000001" customHeight="1">
      <c r="A20" s="70"/>
      <c r="B20" s="68"/>
      <c r="E20" s="68"/>
      <c r="F20" s="70"/>
      <c r="G20" s="68"/>
      <c r="H20" s="70"/>
      <c r="I20" s="70"/>
      <c r="J20" s="68"/>
      <c r="K20" s="70"/>
      <c r="L20" s="68"/>
    </row>
    <row r="21" spans="1:14" ht="20.100000000000001" customHeight="1"/>
  </sheetData>
  <mergeCells count="16">
    <mergeCell ref="A14:D14"/>
    <mergeCell ref="A16:D16"/>
    <mergeCell ref="A1:C1"/>
    <mergeCell ref="K5:K6"/>
    <mergeCell ref="A3:B3"/>
    <mergeCell ref="A15:G15"/>
    <mergeCell ref="L5:L6"/>
    <mergeCell ref="A4:A6"/>
    <mergeCell ref="B4:B6"/>
    <mergeCell ref="C4:F4"/>
    <mergeCell ref="G4:J4"/>
    <mergeCell ref="K4:L4"/>
    <mergeCell ref="C5:C6"/>
    <mergeCell ref="D5:F5"/>
    <mergeCell ref="G5:G6"/>
    <mergeCell ref="H5:J5"/>
  </mergeCells>
  <phoneticPr fontId="3" type="noConversion"/>
  <pageMargins left="0.70866141732283472" right="0.1574803149606299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B11" sqref="B11:I11"/>
    </sheetView>
  </sheetViews>
  <sheetFormatPr defaultRowHeight="13.5"/>
  <cols>
    <col min="1" max="1" width="11.5" style="77" customWidth="1"/>
    <col min="2" max="4" width="12.375" style="77" customWidth="1"/>
    <col min="5" max="6" width="10.5" style="77" customWidth="1"/>
    <col min="7" max="7" width="11.5" style="77" customWidth="1"/>
    <col min="8" max="8" width="11.875" style="77" customWidth="1"/>
    <col min="9" max="9" width="10.5" style="77" customWidth="1"/>
    <col min="10" max="258" width="9" style="77"/>
    <col min="259" max="265" width="10.5" style="77" customWidth="1"/>
    <col min="266" max="514" width="9" style="77"/>
    <col min="515" max="521" width="10.5" style="77" customWidth="1"/>
    <col min="522" max="770" width="9" style="77"/>
    <col min="771" max="777" width="10.5" style="77" customWidth="1"/>
    <col min="778" max="1026" width="9" style="77"/>
    <col min="1027" max="1033" width="10.5" style="77" customWidth="1"/>
    <col min="1034" max="1282" width="9" style="77"/>
    <col min="1283" max="1289" width="10.5" style="77" customWidth="1"/>
    <col min="1290" max="1538" width="9" style="77"/>
    <col min="1539" max="1545" width="10.5" style="77" customWidth="1"/>
    <col min="1546" max="1794" width="9" style="77"/>
    <col min="1795" max="1801" width="10.5" style="77" customWidth="1"/>
    <col min="1802" max="2050" width="9" style="77"/>
    <col min="2051" max="2057" width="10.5" style="77" customWidth="1"/>
    <col min="2058" max="2306" width="9" style="77"/>
    <col min="2307" max="2313" width="10.5" style="77" customWidth="1"/>
    <col min="2314" max="2562" width="9" style="77"/>
    <col min="2563" max="2569" width="10.5" style="77" customWidth="1"/>
    <col min="2570" max="2818" width="9" style="77"/>
    <col min="2819" max="2825" width="10.5" style="77" customWidth="1"/>
    <col min="2826" max="3074" width="9" style="77"/>
    <col min="3075" max="3081" width="10.5" style="77" customWidth="1"/>
    <col min="3082" max="3330" width="9" style="77"/>
    <col min="3331" max="3337" width="10.5" style="77" customWidth="1"/>
    <col min="3338" max="3586" width="9" style="77"/>
    <col min="3587" max="3593" width="10.5" style="77" customWidth="1"/>
    <col min="3594" max="3842" width="9" style="77"/>
    <col min="3843" max="3849" width="10.5" style="77" customWidth="1"/>
    <col min="3850" max="4098" width="9" style="77"/>
    <col min="4099" max="4105" width="10.5" style="77" customWidth="1"/>
    <col min="4106" max="4354" width="9" style="77"/>
    <col min="4355" max="4361" width="10.5" style="77" customWidth="1"/>
    <col min="4362" max="4610" width="9" style="77"/>
    <col min="4611" max="4617" width="10.5" style="77" customWidth="1"/>
    <col min="4618" max="4866" width="9" style="77"/>
    <col min="4867" max="4873" width="10.5" style="77" customWidth="1"/>
    <col min="4874" max="5122" width="9" style="77"/>
    <col min="5123" max="5129" width="10.5" style="77" customWidth="1"/>
    <col min="5130" max="5378" width="9" style="77"/>
    <col min="5379" max="5385" width="10.5" style="77" customWidth="1"/>
    <col min="5386" max="5634" width="9" style="77"/>
    <col min="5635" max="5641" width="10.5" style="77" customWidth="1"/>
    <col min="5642" max="5890" width="9" style="77"/>
    <col min="5891" max="5897" width="10.5" style="77" customWidth="1"/>
    <col min="5898" max="6146" width="9" style="77"/>
    <col min="6147" max="6153" width="10.5" style="77" customWidth="1"/>
    <col min="6154" max="6402" width="9" style="77"/>
    <col min="6403" max="6409" width="10.5" style="77" customWidth="1"/>
    <col min="6410" max="6658" width="9" style="77"/>
    <col min="6659" max="6665" width="10.5" style="77" customWidth="1"/>
    <col min="6666" max="6914" width="9" style="77"/>
    <col min="6915" max="6921" width="10.5" style="77" customWidth="1"/>
    <col min="6922" max="7170" width="9" style="77"/>
    <col min="7171" max="7177" width="10.5" style="77" customWidth="1"/>
    <col min="7178" max="7426" width="9" style="77"/>
    <col min="7427" max="7433" width="10.5" style="77" customWidth="1"/>
    <col min="7434" max="7682" width="9" style="77"/>
    <col min="7683" max="7689" width="10.5" style="77" customWidth="1"/>
    <col min="7690" max="7938" width="9" style="77"/>
    <col min="7939" max="7945" width="10.5" style="77" customWidth="1"/>
    <col min="7946" max="8194" width="9" style="77"/>
    <col min="8195" max="8201" width="10.5" style="77" customWidth="1"/>
    <col min="8202" max="8450" width="9" style="77"/>
    <col min="8451" max="8457" width="10.5" style="77" customWidth="1"/>
    <col min="8458" max="8706" width="9" style="77"/>
    <col min="8707" max="8713" width="10.5" style="77" customWidth="1"/>
    <col min="8714" max="8962" width="9" style="77"/>
    <col min="8963" max="8969" width="10.5" style="77" customWidth="1"/>
    <col min="8970" max="9218" width="9" style="77"/>
    <col min="9219" max="9225" width="10.5" style="77" customWidth="1"/>
    <col min="9226" max="9474" width="9" style="77"/>
    <col min="9475" max="9481" width="10.5" style="77" customWidth="1"/>
    <col min="9482" max="9730" width="9" style="77"/>
    <col min="9731" max="9737" width="10.5" style="77" customWidth="1"/>
    <col min="9738" max="9986" width="9" style="77"/>
    <col min="9987" max="9993" width="10.5" style="77" customWidth="1"/>
    <col min="9994" max="10242" width="9" style="77"/>
    <col min="10243" max="10249" width="10.5" style="77" customWidth="1"/>
    <col min="10250" max="10498" width="9" style="77"/>
    <col min="10499" max="10505" width="10.5" style="77" customWidth="1"/>
    <col min="10506" max="10754" width="9" style="77"/>
    <col min="10755" max="10761" width="10.5" style="77" customWidth="1"/>
    <col min="10762" max="11010" width="9" style="77"/>
    <col min="11011" max="11017" width="10.5" style="77" customWidth="1"/>
    <col min="11018" max="11266" width="9" style="77"/>
    <col min="11267" max="11273" width="10.5" style="77" customWidth="1"/>
    <col min="11274" max="11522" width="9" style="77"/>
    <col min="11523" max="11529" width="10.5" style="77" customWidth="1"/>
    <col min="11530" max="11778" width="9" style="77"/>
    <col min="11779" max="11785" width="10.5" style="77" customWidth="1"/>
    <col min="11786" max="12034" width="9" style="77"/>
    <col min="12035" max="12041" width="10.5" style="77" customWidth="1"/>
    <col min="12042" max="12290" width="9" style="77"/>
    <col min="12291" max="12297" width="10.5" style="77" customWidth="1"/>
    <col min="12298" max="12546" width="9" style="77"/>
    <col min="12547" max="12553" width="10.5" style="77" customWidth="1"/>
    <col min="12554" max="12802" width="9" style="77"/>
    <col min="12803" max="12809" width="10.5" style="77" customWidth="1"/>
    <col min="12810" max="13058" width="9" style="77"/>
    <col min="13059" max="13065" width="10.5" style="77" customWidth="1"/>
    <col min="13066" max="13314" width="9" style="77"/>
    <col min="13315" max="13321" width="10.5" style="77" customWidth="1"/>
    <col min="13322" max="13570" width="9" style="77"/>
    <col min="13571" max="13577" width="10.5" style="77" customWidth="1"/>
    <col min="13578" max="13826" width="9" style="77"/>
    <col min="13827" max="13833" width="10.5" style="77" customWidth="1"/>
    <col min="13834" max="14082" width="9" style="77"/>
    <col min="14083" max="14089" width="10.5" style="77" customWidth="1"/>
    <col min="14090" max="14338" width="9" style="77"/>
    <col min="14339" max="14345" width="10.5" style="77" customWidth="1"/>
    <col min="14346" max="14594" width="9" style="77"/>
    <col min="14595" max="14601" width="10.5" style="77" customWidth="1"/>
    <col min="14602" max="14850" width="9" style="77"/>
    <col min="14851" max="14857" width="10.5" style="77" customWidth="1"/>
    <col min="14858" max="15106" width="9" style="77"/>
    <col min="15107" max="15113" width="10.5" style="77" customWidth="1"/>
    <col min="15114" max="15362" width="9" style="77"/>
    <col min="15363" max="15369" width="10.5" style="77" customWidth="1"/>
    <col min="15370" max="15618" width="9" style="77"/>
    <col min="15619" max="15625" width="10.5" style="77" customWidth="1"/>
    <col min="15626" max="15874" width="9" style="77"/>
    <col min="15875" max="15881" width="10.5" style="77" customWidth="1"/>
    <col min="15882" max="16130" width="9" style="77"/>
    <col min="16131" max="16137" width="10.5" style="77" customWidth="1"/>
    <col min="16138" max="16384" width="9" style="77"/>
  </cols>
  <sheetData>
    <row r="1" spans="1:24" ht="20.25" customHeight="1">
      <c r="A1" s="933" t="s">
        <v>772</v>
      </c>
      <c r="B1" s="933"/>
      <c r="C1" s="585"/>
      <c r="D1" s="248"/>
      <c r="E1" s="248"/>
      <c r="F1" s="248"/>
      <c r="G1" s="248"/>
      <c r="H1" s="248"/>
      <c r="I1" s="248"/>
    </row>
    <row r="2" spans="1:24" ht="1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24" ht="17.25" customHeight="1">
      <c r="A3" s="949" t="s">
        <v>567</v>
      </c>
      <c r="B3" s="949"/>
      <c r="C3" s="338"/>
      <c r="D3" s="338"/>
      <c r="E3" s="338"/>
      <c r="F3" s="338"/>
      <c r="G3" s="338"/>
      <c r="H3" s="338"/>
      <c r="I3" s="338"/>
    </row>
    <row r="4" spans="1:24" s="37" customFormat="1" ht="24.95" customHeight="1">
      <c r="A4" s="802" t="s">
        <v>679</v>
      </c>
      <c r="B4" s="807" t="s">
        <v>172</v>
      </c>
      <c r="C4" s="948"/>
      <c r="D4" s="865"/>
      <c r="E4" s="935" t="s">
        <v>173</v>
      </c>
      <c r="F4" s="851"/>
      <c r="G4" s="936" t="s">
        <v>406</v>
      </c>
      <c r="H4" s="856" t="s">
        <v>407</v>
      </c>
      <c r="I4" s="935" t="s">
        <v>408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s="37" customFormat="1" ht="24.95" customHeight="1">
      <c r="A5" s="868"/>
      <c r="B5" s="424"/>
      <c r="C5" s="436" t="s">
        <v>411</v>
      </c>
      <c r="D5" s="437" t="s">
        <v>412</v>
      </c>
      <c r="E5" s="447" t="s">
        <v>409</v>
      </c>
      <c r="F5" s="452" t="s">
        <v>174</v>
      </c>
      <c r="G5" s="950"/>
      <c r="H5" s="855"/>
      <c r="I5" s="94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ht="24.95" customHeight="1">
      <c r="A6" s="149" t="s">
        <v>410</v>
      </c>
      <c r="B6" s="239">
        <v>84307</v>
      </c>
      <c r="C6" s="240">
        <v>0</v>
      </c>
      <c r="D6" s="240">
        <v>0</v>
      </c>
      <c r="E6" s="240">
        <v>5188</v>
      </c>
      <c r="F6" s="240">
        <v>38349</v>
      </c>
      <c r="G6" s="240">
        <v>44735</v>
      </c>
      <c r="H6" s="240">
        <v>622</v>
      </c>
      <c r="I6" s="241">
        <v>601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24.95" customHeight="1">
      <c r="A7" s="149" t="s">
        <v>252</v>
      </c>
      <c r="B7" s="239">
        <v>83113</v>
      </c>
      <c r="C7" s="240">
        <v>0</v>
      </c>
      <c r="D7" s="240">
        <v>0</v>
      </c>
      <c r="E7" s="240">
        <v>5460</v>
      </c>
      <c r="F7" s="240">
        <v>38401</v>
      </c>
      <c r="G7" s="240">
        <v>43223</v>
      </c>
      <c r="H7" s="240">
        <v>702</v>
      </c>
      <c r="I7" s="241">
        <v>787</v>
      </c>
    </row>
    <row r="8" spans="1:24" ht="24.95" customHeight="1">
      <c r="A8" s="149" t="s">
        <v>262</v>
      </c>
      <c r="B8" s="454">
        <v>82574</v>
      </c>
      <c r="C8" s="455">
        <v>46966</v>
      </c>
      <c r="D8" s="455">
        <v>35608</v>
      </c>
      <c r="E8" s="455">
        <v>5944</v>
      </c>
      <c r="F8" s="455">
        <v>39374</v>
      </c>
      <c r="G8" s="455">
        <v>41402</v>
      </c>
      <c r="H8" s="455">
        <v>821</v>
      </c>
      <c r="I8" s="456">
        <v>977</v>
      </c>
    </row>
    <row r="9" spans="1:24" ht="24.95" customHeight="1">
      <c r="A9" s="660" t="s">
        <v>686</v>
      </c>
      <c r="B9" s="239">
        <v>81139</v>
      </c>
      <c r="C9" s="240">
        <v>45830</v>
      </c>
      <c r="D9" s="240">
        <v>35309</v>
      </c>
      <c r="E9" s="240">
        <v>6186</v>
      </c>
      <c r="F9" s="240">
        <v>40370</v>
      </c>
      <c r="G9" s="240">
        <v>38514</v>
      </c>
      <c r="H9" s="240">
        <v>952</v>
      </c>
      <c r="I9" s="241">
        <v>1303</v>
      </c>
    </row>
    <row r="10" spans="1:24" s="71" customFormat="1" ht="24.95" customHeight="1">
      <c r="A10" s="660" t="s">
        <v>787</v>
      </c>
      <c r="B10" s="239">
        <v>76484</v>
      </c>
      <c r="C10" s="240">
        <v>42888</v>
      </c>
      <c r="D10" s="240">
        <v>33596</v>
      </c>
      <c r="E10" s="240">
        <v>6465</v>
      </c>
      <c r="F10" s="240">
        <v>38791</v>
      </c>
      <c r="G10" s="240">
        <v>35083</v>
      </c>
      <c r="H10" s="240">
        <v>1057</v>
      </c>
      <c r="I10" s="241">
        <v>1553</v>
      </c>
    </row>
    <row r="11" spans="1:24" s="71" customFormat="1" ht="23.25" customHeight="1">
      <c r="A11" s="596" t="s">
        <v>791</v>
      </c>
      <c r="B11" s="242">
        <v>74042</v>
      </c>
      <c r="C11" s="243">
        <v>42512</v>
      </c>
      <c r="D11" s="243">
        <v>32530</v>
      </c>
      <c r="E11" s="243">
        <v>6696</v>
      </c>
      <c r="F11" s="243">
        <v>37484</v>
      </c>
      <c r="G11" s="243">
        <v>33428</v>
      </c>
      <c r="H11" s="243">
        <v>1068</v>
      </c>
      <c r="I11" s="244">
        <v>2062</v>
      </c>
    </row>
    <row r="12" spans="1:24" ht="17.100000000000001" customHeight="1">
      <c r="E12" s="356"/>
      <c r="F12" s="356"/>
      <c r="G12" s="356"/>
      <c r="H12" s="356"/>
      <c r="I12" s="356"/>
    </row>
    <row r="13" spans="1:24">
      <c r="A13" s="898" t="s">
        <v>610</v>
      </c>
      <c r="B13" s="898"/>
      <c r="C13" s="51"/>
      <c r="D13" s="51"/>
      <c r="E13" s="51"/>
      <c r="F13" s="51"/>
      <c r="G13" s="51"/>
      <c r="H13" s="51"/>
      <c r="I13" s="51"/>
    </row>
  </sheetData>
  <mergeCells count="9">
    <mergeCell ref="A1:B1"/>
    <mergeCell ref="I4:I5"/>
    <mergeCell ref="B4:D4"/>
    <mergeCell ref="A3:B3"/>
    <mergeCell ref="A13:B13"/>
    <mergeCell ref="A4:A5"/>
    <mergeCell ref="E4:F4"/>
    <mergeCell ref="G4:G5"/>
    <mergeCell ref="H4:H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"/>
  <sheetViews>
    <sheetView topLeftCell="A10" zoomScaleNormal="100" workbookViewId="0">
      <selection activeCell="B14" sqref="B14:W14"/>
    </sheetView>
  </sheetViews>
  <sheetFormatPr defaultRowHeight="11.25"/>
  <cols>
    <col min="1" max="1" width="9" style="79"/>
    <col min="2" max="2" width="8.625" style="79" customWidth="1"/>
    <col min="3" max="3" width="7.625" style="79" customWidth="1"/>
    <col min="4" max="4" width="8.625" style="79" customWidth="1"/>
    <col min="5" max="5" width="7.625" style="79" customWidth="1"/>
    <col min="6" max="6" width="8.625" style="79" customWidth="1"/>
    <col min="7" max="7" width="7.625" style="79" customWidth="1"/>
    <col min="8" max="8" width="8.625" style="79" customWidth="1"/>
    <col min="9" max="9" width="7.625" style="79" customWidth="1"/>
    <col min="10" max="10" width="8.625" style="79" customWidth="1"/>
    <col min="11" max="11" width="7.625" style="79" customWidth="1"/>
    <col min="12" max="12" width="8.625" style="79" customWidth="1"/>
    <col min="13" max="13" width="7.625" style="79" customWidth="1"/>
    <col min="14" max="14" width="8.625" style="79" customWidth="1"/>
    <col min="15" max="15" width="7.625" style="79" customWidth="1"/>
    <col min="16" max="16" width="8.625" style="79" customWidth="1"/>
    <col min="17" max="17" width="7.625" style="79" customWidth="1"/>
    <col min="18" max="18" width="8.625" style="79" customWidth="1"/>
    <col min="19" max="19" width="7.625" style="79" customWidth="1"/>
    <col min="20" max="20" width="8.625" style="79" customWidth="1"/>
    <col min="21" max="21" width="7.625" style="79" customWidth="1"/>
    <col min="22" max="22" width="8.625" style="79" customWidth="1"/>
    <col min="23" max="23" width="7.625" style="79" customWidth="1"/>
    <col min="24" max="257" width="9" style="79"/>
    <col min="258" max="279" width="6.75" style="79" customWidth="1"/>
    <col min="280" max="513" width="9" style="79"/>
    <col min="514" max="535" width="6.75" style="79" customWidth="1"/>
    <col min="536" max="769" width="9" style="79"/>
    <col min="770" max="791" width="6.75" style="79" customWidth="1"/>
    <col min="792" max="1025" width="9" style="79"/>
    <col min="1026" max="1047" width="6.75" style="79" customWidth="1"/>
    <col min="1048" max="1281" width="9" style="79"/>
    <col min="1282" max="1303" width="6.75" style="79" customWidth="1"/>
    <col min="1304" max="1537" width="9" style="79"/>
    <col min="1538" max="1559" width="6.75" style="79" customWidth="1"/>
    <col min="1560" max="1793" width="9" style="79"/>
    <col min="1794" max="1815" width="6.75" style="79" customWidth="1"/>
    <col min="1816" max="2049" width="9" style="79"/>
    <col min="2050" max="2071" width="6.75" style="79" customWidth="1"/>
    <col min="2072" max="2305" width="9" style="79"/>
    <col min="2306" max="2327" width="6.75" style="79" customWidth="1"/>
    <col min="2328" max="2561" width="9" style="79"/>
    <col min="2562" max="2583" width="6.75" style="79" customWidth="1"/>
    <col min="2584" max="2817" width="9" style="79"/>
    <col min="2818" max="2839" width="6.75" style="79" customWidth="1"/>
    <col min="2840" max="3073" width="9" style="79"/>
    <col min="3074" max="3095" width="6.75" style="79" customWidth="1"/>
    <col min="3096" max="3329" width="9" style="79"/>
    <col min="3330" max="3351" width="6.75" style="79" customWidth="1"/>
    <col min="3352" max="3585" width="9" style="79"/>
    <col min="3586" max="3607" width="6.75" style="79" customWidth="1"/>
    <col min="3608" max="3841" width="9" style="79"/>
    <col min="3842" max="3863" width="6.75" style="79" customWidth="1"/>
    <col min="3864" max="4097" width="9" style="79"/>
    <col min="4098" max="4119" width="6.75" style="79" customWidth="1"/>
    <col min="4120" max="4353" width="9" style="79"/>
    <col min="4354" max="4375" width="6.75" style="79" customWidth="1"/>
    <col min="4376" max="4609" width="9" style="79"/>
    <col min="4610" max="4631" width="6.75" style="79" customWidth="1"/>
    <col min="4632" max="4865" width="9" style="79"/>
    <col min="4866" max="4887" width="6.75" style="79" customWidth="1"/>
    <col min="4888" max="5121" width="9" style="79"/>
    <col min="5122" max="5143" width="6.75" style="79" customWidth="1"/>
    <col min="5144" max="5377" width="9" style="79"/>
    <col min="5378" max="5399" width="6.75" style="79" customWidth="1"/>
    <col min="5400" max="5633" width="9" style="79"/>
    <col min="5634" max="5655" width="6.75" style="79" customWidth="1"/>
    <col min="5656" max="5889" width="9" style="79"/>
    <col min="5890" max="5911" width="6.75" style="79" customWidth="1"/>
    <col min="5912" max="6145" width="9" style="79"/>
    <col min="6146" max="6167" width="6.75" style="79" customWidth="1"/>
    <col min="6168" max="6401" width="9" style="79"/>
    <col min="6402" max="6423" width="6.75" style="79" customWidth="1"/>
    <col min="6424" max="6657" width="9" style="79"/>
    <col min="6658" max="6679" width="6.75" style="79" customWidth="1"/>
    <col min="6680" max="6913" width="9" style="79"/>
    <col min="6914" max="6935" width="6.75" style="79" customWidth="1"/>
    <col min="6936" max="7169" width="9" style="79"/>
    <col min="7170" max="7191" width="6.75" style="79" customWidth="1"/>
    <col min="7192" max="7425" width="9" style="79"/>
    <col min="7426" max="7447" width="6.75" style="79" customWidth="1"/>
    <col min="7448" max="7681" width="9" style="79"/>
    <col min="7682" max="7703" width="6.75" style="79" customWidth="1"/>
    <col min="7704" max="7937" width="9" style="79"/>
    <col min="7938" max="7959" width="6.75" style="79" customWidth="1"/>
    <col min="7960" max="8193" width="9" style="79"/>
    <col min="8194" max="8215" width="6.75" style="79" customWidth="1"/>
    <col min="8216" max="8449" width="9" style="79"/>
    <col min="8450" max="8471" width="6.75" style="79" customWidth="1"/>
    <col min="8472" max="8705" width="9" style="79"/>
    <col min="8706" max="8727" width="6.75" style="79" customWidth="1"/>
    <col min="8728" max="8961" width="9" style="79"/>
    <col min="8962" max="8983" width="6.75" style="79" customWidth="1"/>
    <col min="8984" max="9217" width="9" style="79"/>
    <col min="9218" max="9239" width="6.75" style="79" customWidth="1"/>
    <col min="9240" max="9473" width="9" style="79"/>
    <col min="9474" max="9495" width="6.75" style="79" customWidth="1"/>
    <col min="9496" max="9729" width="9" style="79"/>
    <col min="9730" max="9751" width="6.75" style="79" customWidth="1"/>
    <col min="9752" max="9985" width="9" style="79"/>
    <col min="9986" max="10007" width="6.75" style="79" customWidth="1"/>
    <col min="10008" max="10241" width="9" style="79"/>
    <col min="10242" max="10263" width="6.75" style="79" customWidth="1"/>
    <col min="10264" max="10497" width="9" style="79"/>
    <col min="10498" max="10519" width="6.75" style="79" customWidth="1"/>
    <col min="10520" max="10753" width="9" style="79"/>
    <col min="10754" max="10775" width="6.75" style="79" customWidth="1"/>
    <col min="10776" max="11009" width="9" style="79"/>
    <col min="11010" max="11031" width="6.75" style="79" customWidth="1"/>
    <col min="11032" max="11265" width="9" style="79"/>
    <col min="11266" max="11287" width="6.75" style="79" customWidth="1"/>
    <col min="11288" max="11521" width="9" style="79"/>
    <col min="11522" max="11543" width="6.75" style="79" customWidth="1"/>
    <col min="11544" max="11777" width="9" style="79"/>
    <col min="11778" max="11799" width="6.75" style="79" customWidth="1"/>
    <col min="11800" max="12033" width="9" style="79"/>
    <col min="12034" max="12055" width="6.75" style="79" customWidth="1"/>
    <col min="12056" max="12289" width="9" style="79"/>
    <col min="12290" max="12311" width="6.75" style="79" customWidth="1"/>
    <col min="12312" max="12545" width="9" style="79"/>
    <col min="12546" max="12567" width="6.75" style="79" customWidth="1"/>
    <col min="12568" max="12801" width="9" style="79"/>
    <col min="12802" max="12823" width="6.75" style="79" customWidth="1"/>
    <col min="12824" max="13057" width="9" style="79"/>
    <col min="13058" max="13079" width="6.75" style="79" customWidth="1"/>
    <col min="13080" max="13313" width="9" style="79"/>
    <col min="13314" max="13335" width="6.75" style="79" customWidth="1"/>
    <col min="13336" max="13569" width="9" style="79"/>
    <col min="13570" max="13591" width="6.75" style="79" customWidth="1"/>
    <col min="13592" max="13825" width="9" style="79"/>
    <col min="13826" max="13847" width="6.75" style="79" customWidth="1"/>
    <col min="13848" max="14081" width="9" style="79"/>
    <col min="14082" max="14103" width="6.75" style="79" customWidth="1"/>
    <col min="14104" max="14337" width="9" style="79"/>
    <col min="14338" max="14359" width="6.75" style="79" customWidth="1"/>
    <col min="14360" max="14593" width="9" style="79"/>
    <col min="14594" max="14615" width="6.75" style="79" customWidth="1"/>
    <col min="14616" max="14849" width="9" style="79"/>
    <col min="14850" max="14871" width="6.75" style="79" customWidth="1"/>
    <col min="14872" max="15105" width="9" style="79"/>
    <col min="15106" max="15127" width="6.75" style="79" customWidth="1"/>
    <col min="15128" max="15361" width="9" style="79"/>
    <col min="15362" max="15383" width="6.75" style="79" customWidth="1"/>
    <col min="15384" max="15617" width="9" style="79"/>
    <col min="15618" max="15639" width="6.75" style="79" customWidth="1"/>
    <col min="15640" max="15873" width="9" style="79"/>
    <col min="15874" max="15895" width="6.75" style="79" customWidth="1"/>
    <col min="15896" max="16129" width="9" style="79"/>
    <col min="16130" max="16151" width="6.75" style="79" customWidth="1"/>
    <col min="16152" max="16384" width="9" style="79"/>
  </cols>
  <sheetData>
    <row r="1" spans="1:55" s="47" customFormat="1" ht="20.25" customHeight="1">
      <c r="A1" s="880" t="s">
        <v>568</v>
      </c>
      <c r="B1" s="880"/>
      <c r="C1" s="880"/>
      <c r="D1" s="880"/>
      <c r="E1" s="253"/>
      <c r="F1" s="253"/>
      <c r="G1" s="253"/>
      <c r="H1" s="253"/>
      <c r="J1" s="146"/>
      <c r="K1" s="146"/>
      <c r="L1" s="146"/>
      <c r="M1" s="146"/>
      <c r="N1" s="146"/>
      <c r="O1" s="146"/>
    </row>
    <row r="2" spans="1:55" s="47" customFormat="1" ht="15" customHeight="1">
      <c r="J2" s="146"/>
      <c r="K2" s="146"/>
      <c r="L2" s="146"/>
      <c r="M2" s="146"/>
      <c r="N2" s="146"/>
      <c r="O2" s="146"/>
    </row>
    <row r="3" spans="1:55" ht="20.25" customHeight="1">
      <c r="A3" s="953" t="s">
        <v>569</v>
      </c>
      <c r="B3" s="953"/>
      <c r="C3" s="953"/>
    </row>
    <row r="4" spans="1:55" s="138" customFormat="1" ht="24" customHeight="1">
      <c r="A4" s="910" t="s">
        <v>683</v>
      </c>
      <c r="B4" s="899" t="s">
        <v>33</v>
      </c>
      <c r="C4" s="910"/>
      <c r="D4" s="904" t="s">
        <v>175</v>
      </c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51"/>
      <c r="R4" s="904" t="s">
        <v>176</v>
      </c>
      <c r="S4" s="916"/>
      <c r="T4" s="916"/>
      <c r="U4" s="916"/>
      <c r="V4" s="916"/>
      <c r="W4" s="916"/>
      <c r="X4" s="79"/>
      <c r="Y4" s="79"/>
      <c r="Z4" s="79"/>
      <c r="AA4" s="79"/>
      <c r="AB4" s="79"/>
      <c r="AC4" s="79"/>
      <c r="AD4" s="79"/>
      <c r="AE4" s="79"/>
    </row>
    <row r="5" spans="1:55" s="138" customFormat="1" ht="25.5" customHeight="1">
      <c r="A5" s="954"/>
      <c r="B5" s="900"/>
      <c r="C5" s="954"/>
      <c r="D5" s="904" t="s">
        <v>177</v>
      </c>
      <c r="E5" s="916"/>
      <c r="F5" s="916"/>
      <c r="G5" s="916"/>
      <c r="H5" s="916"/>
      <c r="I5" s="916"/>
      <c r="J5" s="916"/>
      <c r="K5" s="916"/>
      <c r="L5" s="916"/>
      <c r="M5" s="951"/>
      <c r="N5" s="899" t="s">
        <v>572</v>
      </c>
      <c r="O5" s="910"/>
      <c r="P5" s="899" t="s">
        <v>573</v>
      </c>
      <c r="Q5" s="910"/>
      <c r="R5" s="899" t="s">
        <v>178</v>
      </c>
      <c r="S5" s="910"/>
      <c r="T5" s="899" t="s">
        <v>179</v>
      </c>
      <c r="U5" s="910"/>
      <c r="V5" s="899" t="s">
        <v>180</v>
      </c>
      <c r="W5" s="909"/>
      <c r="X5" s="79"/>
      <c r="Y5" s="79"/>
      <c r="Z5" s="79"/>
      <c r="AA5" s="79"/>
      <c r="AB5" s="79"/>
      <c r="AC5" s="79"/>
      <c r="AD5" s="79"/>
      <c r="AE5" s="79"/>
    </row>
    <row r="6" spans="1:55" s="138" customFormat="1" ht="25.5" customHeight="1">
      <c r="A6" s="954"/>
      <c r="B6" s="901"/>
      <c r="C6" s="952"/>
      <c r="D6" s="904" t="s">
        <v>417</v>
      </c>
      <c r="E6" s="951"/>
      <c r="F6" s="955" t="s">
        <v>418</v>
      </c>
      <c r="G6" s="951"/>
      <c r="H6" s="955" t="s">
        <v>415</v>
      </c>
      <c r="I6" s="951"/>
      <c r="J6" s="904" t="s">
        <v>413</v>
      </c>
      <c r="K6" s="951"/>
      <c r="L6" s="904" t="s">
        <v>414</v>
      </c>
      <c r="M6" s="951"/>
      <c r="N6" s="901"/>
      <c r="O6" s="952"/>
      <c r="P6" s="901"/>
      <c r="Q6" s="952"/>
      <c r="R6" s="901"/>
      <c r="S6" s="952"/>
      <c r="T6" s="901"/>
      <c r="U6" s="952"/>
      <c r="V6" s="901"/>
      <c r="W6" s="926"/>
      <c r="X6" s="79"/>
      <c r="Y6" s="79"/>
      <c r="Z6" s="79"/>
      <c r="AA6" s="79"/>
      <c r="AB6" s="79"/>
      <c r="AC6" s="79"/>
      <c r="AD6" s="79"/>
      <c r="AE6" s="79"/>
    </row>
    <row r="7" spans="1:55" s="138" customFormat="1" ht="26.25" customHeight="1">
      <c r="A7" s="952"/>
      <c r="B7" s="408" t="s">
        <v>181</v>
      </c>
      <c r="C7" s="408" t="s">
        <v>182</v>
      </c>
      <c r="D7" s="408" t="s">
        <v>181</v>
      </c>
      <c r="E7" s="408" t="s">
        <v>570</v>
      </c>
      <c r="F7" s="408" t="s">
        <v>181</v>
      </c>
      <c r="G7" s="408" t="s">
        <v>571</v>
      </c>
      <c r="H7" s="408" t="s">
        <v>416</v>
      </c>
      <c r="I7" s="408" t="s">
        <v>571</v>
      </c>
      <c r="J7" s="408" t="s">
        <v>181</v>
      </c>
      <c r="K7" s="408" t="s">
        <v>571</v>
      </c>
      <c r="L7" s="408" t="s">
        <v>181</v>
      </c>
      <c r="M7" s="408" t="s">
        <v>571</v>
      </c>
      <c r="N7" s="414" t="s">
        <v>181</v>
      </c>
      <c r="O7" s="408" t="s">
        <v>571</v>
      </c>
      <c r="P7" s="414" t="s">
        <v>181</v>
      </c>
      <c r="Q7" s="408" t="s">
        <v>182</v>
      </c>
      <c r="R7" s="414" t="s">
        <v>181</v>
      </c>
      <c r="S7" s="408" t="s">
        <v>182</v>
      </c>
      <c r="T7" s="414" t="s">
        <v>181</v>
      </c>
      <c r="U7" s="408" t="s">
        <v>182</v>
      </c>
      <c r="V7" s="414" t="s">
        <v>181</v>
      </c>
      <c r="W7" s="409" t="s">
        <v>182</v>
      </c>
      <c r="X7" s="79"/>
      <c r="Y7" s="79"/>
      <c r="Z7" s="79"/>
      <c r="AA7" s="79"/>
      <c r="AB7" s="79"/>
      <c r="AC7" s="79"/>
      <c r="AD7" s="79"/>
      <c r="AE7" s="79"/>
    </row>
    <row r="8" spans="1:55" s="56" customFormat="1" ht="27" customHeight="1">
      <c r="A8" s="489"/>
      <c r="B8" s="457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1"/>
      <c r="X8" s="79"/>
      <c r="Y8" s="79"/>
      <c r="Z8" s="79"/>
      <c r="AA8" s="79"/>
      <c r="AB8" s="79"/>
      <c r="AC8" s="79"/>
      <c r="AD8" s="79"/>
      <c r="AE8" s="79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</row>
    <row r="9" spans="1:55" s="56" customFormat="1" ht="27" customHeight="1">
      <c r="A9" s="490" t="s">
        <v>410</v>
      </c>
      <c r="B9" s="311">
        <v>20356</v>
      </c>
      <c r="C9" s="291">
        <v>66253</v>
      </c>
      <c r="D9" s="291">
        <v>7810</v>
      </c>
      <c r="E9" s="291">
        <v>17596</v>
      </c>
      <c r="F9" s="291">
        <v>616</v>
      </c>
      <c r="G9" s="291">
        <v>5076</v>
      </c>
      <c r="H9" s="291">
        <v>4755</v>
      </c>
      <c r="I9" s="291">
        <v>19957</v>
      </c>
      <c r="J9" s="291">
        <v>2955</v>
      </c>
      <c r="K9" s="291">
        <v>12733</v>
      </c>
      <c r="L9" s="291">
        <v>50</v>
      </c>
      <c r="M9" s="291">
        <v>81</v>
      </c>
      <c r="N9" s="291">
        <v>432</v>
      </c>
      <c r="O9" s="291">
        <v>1731</v>
      </c>
      <c r="P9" s="291">
        <v>2930</v>
      </c>
      <c r="Q9" s="291">
        <v>6817</v>
      </c>
      <c r="R9" s="291">
        <v>14</v>
      </c>
      <c r="S9" s="291">
        <v>141</v>
      </c>
      <c r="T9" s="291">
        <v>698</v>
      </c>
      <c r="U9" s="291">
        <v>1995</v>
      </c>
      <c r="V9" s="291">
        <v>96</v>
      </c>
      <c r="W9" s="292">
        <v>126</v>
      </c>
      <c r="X9" s="79"/>
      <c r="Y9" s="79"/>
      <c r="Z9" s="79"/>
      <c r="AA9" s="79"/>
      <c r="AB9" s="79"/>
      <c r="AC9" s="79"/>
      <c r="AD9" s="79"/>
      <c r="AE9" s="79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</row>
    <row r="10" spans="1:55" s="56" customFormat="1" ht="27" customHeight="1">
      <c r="A10" s="490" t="s">
        <v>252</v>
      </c>
      <c r="B10" s="311">
        <v>20843</v>
      </c>
      <c r="C10" s="291">
        <v>68542</v>
      </c>
      <c r="D10" s="291">
        <v>7640</v>
      </c>
      <c r="E10" s="291">
        <v>17402</v>
      </c>
      <c r="F10" s="291">
        <v>688</v>
      </c>
      <c r="G10" s="291">
        <v>5546</v>
      </c>
      <c r="H10" s="291">
        <v>5064</v>
      </c>
      <c r="I10" s="291">
        <v>20652</v>
      </c>
      <c r="J10" s="291">
        <v>3140</v>
      </c>
      <c r="K10" s="291">
        <v>13758</v>
      </c>
      <c r="L10" s="291">
        <v>70</v>
      </c>
      <c r="M10" s="291">
        <v>99</v>
      </c>
      <c r="N10" s="291">
        <v>425</v>
      </c>
      <c r="O10" s="291">
        <v>1704</v>
      </c>
      <c r="P10" s="291">
        <v>3150</v>
      </c>
      <c r="Q10" s="291">
        <v>7494</v>
      </c>
      <c r="R10" s="291">
        <v>15</v>
      </c>
      <c r="S10" s="291">
        <v>166</v>
      </c>
      <c r="T10" s="291">
        <v>530</v>
      </c>
      <c r="U10" s="291">
        <v>1505</v>
      </c>
      <c r="V10" s="291">
        <v>121</v>
      </c>
      <c r="W10" s="292">
        <v>216</v>
      </c>
      <c r="X10" s="79"/>
      <c r="Y10" s="79"/>
      <c r="Z10" s="79"/>
      <c r="AA10" s="79"/>
      <c r="AB10" s="79"/>
      <c r="AC10" s="79"/>
      <c r="AD10" s="79"/>
      <c r="AE10" s="79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</row>
    <row r="11" spans="1:55" s="56" customFormat="1" ht="27" customHeight="1">
      <c r="A11" s="491" t="s">
        <v>262</v>
      </c>
      <c r="B11" s="311">
        <v>22149</v>
      </c>
      <c r="C11" s="291">
        <v>74410</v>
      </c>
      <c r="D11" s="291">
        <v>7395</v>
      </c>
      <c r="E11" s="291">
        <v>17072</v>
      </c>
      <c r="F11" s="291">
        <v>834</v>
      </c>
      <c r="G11" s="291">
        <v>6481</v>
      </c>
      <c r="H11" s="291">
        <v>5829</v>
      </c>
      <c r="I11" s="291">
        <v>23153</v>
      </c>
      <c r="J11" s="291">
        <v>3368</v>
      </c>
      <c r="K11" s="291">
        <v>15008</v>
      </c>
      <c r="L11" s="291">
        <v>86</v>
      </c>
      <c r="M11" s="291">
        <v>151</v>
      </c>
      <c r="N11" s="291">
        <v>400</v>
      </c>
      <c r="O11" s="291">
        <v>1642</v>
      </c>
      <c r="P11" s="291">
        <v>3335</v>
      </c>
      <c r="Q11" s="291">
        <v>8107</v>
      </c>
      <c r="R11" s="291">
        <v>15</v>
      </c>
      <c r="S11" s="291">
        <v>215</v>
      </c>
      <c r="T11" s="291">
        <v>757</v>
      </c>
      <c r="U11" s="291">
        <v>2284</v>
      </c>
      <c r="V11" s="291">
        <v>130</v>
      </c>
      <c r="W11" s="292">
        <v>297</v>
      </c>
      <c r="X11" s="79"/>
      <c r="Y11" s="79"/>
      <c r="Z11" s="79"/>
      <c r="AA11" s="79"/>
      <c r="AB11" s="79"/>
      <c r="AC11" s="79"/>
      <c r="AD11" s="79"/>
      <c r="AE11" s="79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</row>
    <row r="12" spans="1:55" s="56" customFormat="1" ht="27" customHeight="1">
      <c r="A12" s="699" t="s">
        <v>686</v>
      </c>
      <c r="B12" s="311">
        <v>23456</v>
      </c>
      <c r="C12" s="291">
        <v>80490</v>
      </c>
      <c r="D12" s="291">
        <v>7182</v>
      </c>
      <c r="E12" s="291">
        <v>16666</v>
      </c>
      <c r="F12" s="291">
        <v>1028</v>
      </c>
      <c r="G12" s="291">
        <v>8108</v>
      </c>
      <c r="H12" s="291">
        <v>6748</v>
      </c>
      <c r="I12" s="291">
        <v>26784</v>
      </c>
      <c r="J12" s="291">
        <v>3484</v>
      </c>
      <c r="K12" s="291">
        <v>15820</v>
      </c>
      <c r="L12" s="291">
        <v>115</v>
      </c>
      <c r="M12" s="291">
        <v>196</v>
      </c>
      <c r="N12" s="291">
        <v>413</v>
      </c>
      <c r="O12" s="291">
        <v>1646</v>
      </c>
      <c r="P12" s="291">
        <v>3518</v>
      </c>
      <c r="Q12" s="291">
        <v>8550</v>
      </c>
      <c r="R12" s="291">
        <v>15</v>
      </c>
      <c r="S12" s="291">
        <v>145</v>
      </c>
      <c r="T12" s="291">
        <v>824</v>
      </c>
      <c r="U12" s="291">
        <v>2334</v>
      </c>
      <c r="V12" s="291">
        <v>129</v>
      </c>
      <c r="W12" s="292">
        <v>241</v>
      </c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</row>
    <row r="13" spans="1:55" s="56" customFormat="1" ht="27" customHeight="1">
      <c r="A13" s="699" t="s">
        <v>787</v>
      </c>
      <c r="B13" s="311">
        <v>24661</v>
      </c>
      <c r="C13" s="291">
        <v>87064</v>
      </c>
      <c r="D13" s="291">
        <v>6947</v>
      </c>
      <c r="E13" s="291">
        <v>16226</v>
      </c>
      <c r="F13" s="291">
        <v>1283</v>
      </c>
      <c r="G13" s="291">
        <v>10205</v>
      </c>
      <c r="H13" s="291">
        <v>7688</v>
      </c>
      <c r="I13" s="291">
        <v>30619</v>
      </c>
      <c r="J13" s="291">
        <v>3639</v>
      </c>
      <c r="K13" s="291">
        <v>16580</v>
      </c>
      <c r="L13" s="291">
        <v>143</v>
      </c>
      <c r="M13" s="291">
        <v>242</v>
      </c>
      <c r="N13" s="291">
        <v>391</v>
      </c>
      <c r="O13" s="291">
        <v>1611</v>
      </c>
      <c r="P13" s="291">
        <v>3663</v>
      </c>
      <c r="Q13" s="291">
        <v>9055</v>
      </c>
      <c r="R13" s="291">
        <v>18</v>
      </c>
      <c r="S13" s="291">
        <v>301</v>
      </c>
      <c r="T13" s="291">
        <v>791</v>
      </c>
      <c r="U13" s="291">
        <v>2044</v>
      </c>
      <c r="V13" s="291">
        <v>98</v>
      </c>
      <c r="W13" s="292">
        <v>181</v>
      </c>
      <c r="X13" s="79"/>
      <c r="Y13" s="79"/>
      <c r="Z13" s="79"/>
      <c r="AA13" s="79"/>
      <c r="AB13" s="79"/>
      <c r="AC13" s="79"/>
      <c r="AD13" s="79"/>
      <c r="AE13" s="79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</row>
    <row r="14" spans="1:55" s="56" customFormat="1" ht="25.5" customHeight="1">
      <c r="A14" s="605" t="s">
        <v>793</v>
      </c>
      <c r="B14" s="312">
        <v>24598</v>
      </c>
      <c r="C14" s="313">
        <v>92555</v>
      </c>
      <c r="D14" s="313">
        <v>6670</v>
      </c>
      <c r="E14" s="313">
        <v>15785</v>
      </c>
      <c r="F14" s="313">
        <v>1275</v>
      </c>
      <c r="G14" s="313">
        <v>11601</v>
      </c>
      <c r="H14" s="313">
        <v>7725</v>
      </c>
      <c r="I14" s="313">
        <v>32819</v>
      </c>
      <c r="J14" s="313">
        <v>3811</v>
      </c>
      <c r="K14" s="313">
        <v>17744</v>
      </c>
      <c r="L14" s="313">
        <v>143</v>
      </c>
      <c r="M14" s="313">
        <v>260</v>
      </c>
      <c r="N14" s="313">
        <v>394</v>
      </c>
      <c r="O14" s="313">
        <v>1664</v>
      </c>
      <c r="P14" s="313">
        <v>3842</v>
      </c>
      <c r="Q14" s="313">
        <v>9746</v>
      </c>
      <c r="R14" s="313">
        <v>18</v>
      </c>
      <c r="S14" s="313">
        <v>211</v>
      </c>
      <c r="T14" s="313">
        <v>607</v>
      </c>
      <c r="U14" s="313">
        <v>2471</v>
      </c>
      <c r="V14" s="313">
        <v>113</v>
      </c>
      <c r="W14" s="314">
        <v>254</v>
      </c>
      <c r="X14" s="79"/>
      <c r="Y14" s="79"/>
      <c r="Z14" s="79"/>
      <c r="AA14" s="79"/>
      <c r="AB14" s="79"/>
      <c r="AC14" s="79"/>
      <c r="AD14" s="79"/>
      <c r="AE14" s="79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</row>
    <row r="15" spans="1:55" ht="17.100000000000001" customHeight="1"/>
    <row r="16" spans="1:55" ht="17.100000000000001" customHeight="1">
      <c r="A16" s="943" t="s">
        <v>611</v>
      </c>
      <c r="B16" s="943"/>
      <c r="C16" s="943"/>
      <c r="D16" s="139"/>
      <c r="E16" s="139"/>
      <c r="F16" s="139"/>
      <c r="G16" s="139"/>
      <c r="H16" s="139"/>
      <c r="I16" s="139"/>
      <c r="J16" s="139"/>
    </row>
    <row r="17" spans="1:15" ht="17.100000000000001" customHeight="1">
      <c r="A17" s="943" t="s">
        <v>642</v>
      </c>
      <c r="B17" s="943"/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</row>
    <row r="18" spans="1:15" ht="17.100000000000001" customHeight="1">
      <c r="A18" s="956" t="s">
        <v>612</v>
      </c>
      <c r="B18" s="956"/>
      <c r="C18" s="956"/>
      <c r="D18" s="956"/>
      <c r="E18" s="956"/>
      <c r="F18" s="956"/>
      <c r="G18" s="956"/>
      <c r="H18" s="956"/>
    </row>
    <row r="19" spans="1:15" ht="17.100000000000001" customHeight="1">
      <c r="A19" s="956" t="s">
        <v>759</v>
      </c>
      <c r="B19" s="956"/>
      <c r="C19" s="956"/>
      <c r="D19" s="956"/>
      <c r="E19" s="956"/>
      <c r="F19" s="956"/>
      <c r="G19" s="956"/>
      <c r="H19" s="956"/>
      <c r="I19" s="956"/>
    </row>
    <row r="20" spans="1:15" ht="17.100000000000001" customHeight="1">
      <c r="A20" s="956" t="s">
        <v>613</v>
      </c>
      <c r="B20" s="956"/>
      <c r="C20" s="956"/>
      <c r="D20" s="956"/>
      <c r="E20" s="956"/>
      <c r="F20" s="956"/>
      <c r="G20" s="956"/>
      <c r="H20" s="956"/>
      <c r="I20" s="956"/>
      <c r="J20" s="956"/>
      <c r="K20" s="956"/>
      <c r="L20" s="956"/>
      <c r="M20" s="956"/>
      <c r="N20" s="956"/>
      <c r="O20" s="956"/>
    </row>
    <row r="21" spans="1:15" ht="17.100000000000001" customHeight="1">
      <c r="A21" s="956" t="s">
        <v>760</v>
      </c>
      <c r="B21" s="956"/>
      <c r="C21" s="956"/>
      <c r="D21" s="956"/>
      <c r="E21" s="956"/>
      <c r="F21" s="956"/>
      <c r="G21" s="956"/>
      <c r="H21" s="956"/>
      <c r="I21" s="956"/>
      <c r="J21" s="956"/>
      <c r="K21" s="956"/>
      <c r="L21" s="956"/>
      <c r="M21" s="956"/>
      <c r="N21" s="357"/>
      <c r="O21" s="357"/>
    </row>
    <row r="22" spans="1:15" ht="13.5">
      <c r="A22" s="956" t="s">
        <v>184</v>
      </c>
      <c r="B22" s="956"/>
      <c r="C22" s="956"/>
      <c r="D22" s="956"/>
      <c r="E22" s="956"/>
      <c r="F22" s="357"/>
    </row>
  </sheetData>
  <mergeCells count="24">
    <mergeCell ref="A22:E22"/>
    <mergeCell ref="A21:M21"/>
    <mergeCell ref="A17:M17"/>
    <mergeCell ref="A18:H18"/>
    <mergeCell ref="A20:O20"/>
    <mergeCell ref="A19:I19"/>
    <mergeCell ref="A16:C16"/>
    <mergeCell ref="V5:W6"/>
    <mergeCell ref="D6:E6"/>
    <mergeCell ref="F6:G6"/>
    <mergeCell ref="H6:I6"/>
    <mergeCell ref="J6:K6"/>
    <mergeCell ref="L6:M6"/>
    <mergeCell ref="A1:D1"/>
    <mergeCell ref="A3:C3"/>
    <mergeCell ref="A4:A7"/>
    <mergeCell ref="B4:C6"/>
    <mergeCell ref="D4:Q4"/>
    <mergeCell ref="R4:W4"/>
    <mergeCell ref="D5:M5"/>
    <mergeCell ref="N5:O6"/>
    <mergeCell ref="P5:Q6"/>
    <mergeCell ref="R5:S6"/>
    <mergeCell ref="T5:U6"/>
  </mergeCells>
  <phoneticPr fontId="3" type="noConversion"/>
  <pageMargins left="0.15748031496062992" right="0.19685039370078741" top="0.74803149606299213" bottom="0.74803149606299213" header="0.31496062992125984" footer="0.31496062992125984"/>
  <pageSetup paperSize="9" scale="7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4" workbookViewId="0">
      <selection activeCell="B12" sqref="B12:Z12"/>
    </sheetView>
  </sheetViews>
  <sheetFormatPr defaultRowHeight="13.5"/>
  <cols>
    <col min="1" max="1" width="9" style="37"/>
    <col min="2" max="2" width="8.5" style="37" customWidth="1"/>
    <col min="3" max="3" width="6.125" style="37" customWidth="1"/>
    <col min="4" max="4" width="6.375" style="37" customWidth="1"/>
    <col min="5" max="5" width="7.625" style="37" customWidth="1"/>
    <col min="6" max="6" width="5.375" style="37" customWidth="1"/>
    <col min="7" max="7" width="9.5" style="37" customWidth="1"/>
    <col min="8" max="8" width="7.625" style="37" customWidth="1"/>
    <col min="9" max="9" width="7.125" style="37" customWidth="1"/>
    <col min="10" max="10" width="9.125" style="37" customWidth="1"/>
    <col min="11" max="11" width="7.625" style="37" customWidth="1"/>
    <col min="12" max="12" width="8.75" style="37" customWidth="1"/>
    <col min="13" max="13" width="8.125" style="37" customWidth="1"/>
    <col min="14" max="14" width="6.625" style="37" customWidth="1"/>
    <col min="15" max="17" width="9" style="37" customWidth="1"/>
    <col min="18" max="21" width="7.625" style="37" customWidth="1"/>
    <col min="22" max="22" width="8.125" style="37" customWidth="1"/>
    <col min="23" max="26" width="7.625" style="37" customWidth="1"/>
    <col min="27" max="259" width="9" style="37"/>
    <col min="260" max="277" width="7.625" style="37" customWidth="1"/>
    <col min="278" max="278" width="9" style="37" customWidth="1"/>
    <col min="279" max="282" width="7.625" style="37" customWidth="1"/>
    <col min="283" max="515" width="9" style="37"/>
    <col min="516" max="533" width="7.625" style="37" customWidth="1"/>
    <col min="534" max="534" width="9" style="37" customWidth="1"/>
    <col min="535" max="538" width="7.625" style="37" customWidth="1"/>
    <col min="539" max="771" width="9" style="37"/>
    <col min="772" max="789" width="7.625" style="37" customWidth="1"/>
    <col min="790" max="790" width="9" style="37" customWidth="1"/>
    <col min="791" max="794" width="7.625" style="37" customWidth="1"/>
    <col min="795" max="1027" width="9" style="37"/>
    <col min="1028" max="1045" width="7.625" style="37" customWidth="1"/>
    <col min="1046" max="1046" width="9" style="37" customWidth="1"/>
    <col min="1047" max="1050" width="7.625" style="37" customWidth="1"/>
    <col min="1051" max="1283" width="9" style="37"/>
    <col min="1284" max="1301" width="7.625" style="37" customWidth="1"/>
    <col min="1302" max="1302" width="9" style="37" customWidth="1"/>
    <col min="1303" max="1306" width="7.625" style="37" customWidth="1"/>
    <col min="1307" max="1539" width="9" style="37"/>
    <col min="1540" max="1557" width="7.625" style="37" customWidth="1"/>
    <col min="1558" max="1558" width="9" style="37" customWidth="1"/>
    <col min="1559" max="1562" width="7.625" style="37" customWidth="1"/>
    <col min="1563" max="1795" width="9" style="37"/>
    <col min="1796" max="1813" width="7.625" style="37" customWidth="1"/>
    <col min="1814" max="1814" width="9" style="37" customWidth="1"/>
    <col min="1815" max="1818" width="7.625" style="37" customWidth="1"/>
    <col min="1819" max="2051" width="9" style="37"/>
    <col min="2052" max="2069" width="7.625" style="37" customWidth="1"/>
    <col min="2070" max="2070" width="9" style="37" customWidth="1"/>
    <col min="2071" max="2074" width="7.625" style="37" customWidth="1"/>
    <col min="2075" max="2307" width="9" style="37"/>
    <col min="2308" max="2325" width="7.625" style="37" customWidth="1"/>
    <col min="2326" max="2326" width="9" style="37" customWidth="1"/>
    <col min="2327" max="2330" width="7.625" style="37" customWidth="1"/>
    <col min="2331" max="2563" width="9" style="37"/>
    <col min="2564" max="2581" width="7.625" style="37" customWidth="1"/>
    <col min="2582" max="2582" width="9" style="37" customWidth="1"/>
    <col min="2583" max="2586" width="7.625" style="37" customWidth="1"/>
    <col min="2587" max="2819" width="9" style="37"/>
    <col min="2820" max="2837" width="7.625" style="37" customWidth="1"/>
    <col min="2838" max="2838" width="9" style="37" customWidth="1"/>
    <col min="2839" max="2842" width="7.625" style="37" customWidth="1"/>
    <col min="2843" max="3075" width="9" style="37"/>
    <col min="3076" max="3093" width="7.625" style="37" customWidth="1"/>
    <col min="3094" max="3094" width="9" style="37" customWidth="1"/>
    <col min="3095" max="3098" width="7.625" style="37" customWidth="1"/>
    <col min="3099" max="3331" width="9" style="37"/>
    <col min="3332" max="3349" width="7.625" style="37" customWidth="1"/>
    <col min="3350" max="3350" width="9" style="37" customWidth="1"/>
    <col min="3351" max="3354" width="7.625" style="37" customWidth="1"/>
    <col min="3355" max="3587" width="9" style="37"/>
    <col min="3588" max="3605" width="7.625" style="37" customWidth="1"/>
    <col min="3606" max="3606" width="9" style="37" customWidth="1"/>
    <col min="3607" max="3610" width="7.625" style="37" customWidth="1"/>
    <col min="3611" max="3843" width="9" style="37"/>
    <col min="3844" max="3861" width="7.625" style="37" customWidth="1"/>
    <col min="3862" max="3862" width="9" style="37" customWidth="1"/>
    <col min="3863" max="3866" width="7.625" style="37" customWidth="1"/>
    <col min="3867" max="4099" width="9" style="37"/>
    <col min="4100" max="4117" width="7.625" style="37" customWidth="1"/>
    <col min="4118" max="4118" width="9" style="37" customWidth="1"/>
    <col min="4119" max="4122" width="7.625" style="37" customWidth="1"/>
    <col min="4123" max="4355" width="9" style="37"/>
    <col min="4356" max="4373" width="7.625" style="37" customWidth="1"/>
    <col min="4374" max="4374" width="9" style="37" customWidth="1"/>
    <col min="4375" max="4378" width="7.625" style="37" customWidth="1"/>
    <col min="4379" max="4611" width="9" style="37"/>
    <col min="4612" max="4629" width="7.625" style="37" customWidth="1"/>
    <col min="4630" max="4630" width="9" style="37" customWidth="1"/>
    <col min="4631" max="4634" width="7.625" style="37" customWidth="1"/>
    <col min="4635" max="4867" width="9" style="37"/>
    <col min="4868" max="4885" width="7.625" style="37" customWidth="1"/>
    <col min="4886" max="4886" width="9" style="37" customWidth="1"/>
    <col min="4887" max="4890" width="7.625" style="37" customWidth="1"/>
    <col min="4891" max="5123" width="9" style="37"/>
    <col min="5124" max="5141" width="7.625" style="37" customWidth="1"/>
    <col min="5142" max="5142" width="9" style="37" customWidth="1"/>
    <col min="5143" max="5146" width="7.625" style="37" customWidth="1"/>
    <col min="5147" max="5379" width="9" style="37"/>
    <col min="5380" max="5397" width="7.625" style="37" customWidth="1"/>
    <col min="5398" max="5398" width="9" style="37" customWidth="1"/>
    <col min="5399" max="5402" width="7.625" style="37" customWidth="1"/>
    <col min="5403" max="5635" width="9" style="37"/>
    <col min="5636" max="5653" width="7.625" style="37" customWidth="1"/>
    <col min="5654" max="5654" width="9" style="37" customWidth="1"/>
    <col min="5655" max="5658" width="7.625" style="37" customWidth="1"/>
    <col min="5659" max="5891" width="9" style="37"/>
    <col min="5892" max="5909" width="7.625" style="37" customWidth="1"/>
    <col min="5910" max="5910" width="9" style="37" customWidth="1"/>
    <col min="5911" max="5914" width="7.625" style="37" customWidth="1"/>
    <col min="5915" max="6147" width="9" style="37"/>
    <col min="6148" max="6165" width="7.625" style="37" customWidth="1"/>
    <col min="6166" max="6166" width="9" style="37" customWidth="1"/>
    <col min="6167" max="6170" width="7.625" style="37" customWidth="1"/>
    <col min="6171" max="6403" width="9" style="37"/>
    <col min="6404" max="6421" width="7.625" style="37" customWidth="1"/>
    <col min="6422" max="6422" width="9" style="37" customWidth="1"/>
    <col min="6423" max="6426" width="7.625" style="37" customWidth="1"/>
    <col min="6427" max="6659" width="9" style="37"/>
    <col min="6660" max="6677" width="7.625" style="37" customWidth="1"/>
    <col min="6678" max="6678" width="9" style="37" customWidth="1"/>
    <col min="6679" max="6682" width="7.625" style="37" customWidth="1"/>
    <col min="6683" max="6915" width="9" style="37"/>
    <col min="6916" max="6933" width="7.625" style="37" customWidth="1"/>
    <col min="6934" max="6934" width="9" style="37" customWidth="1"/>
    <col min="6935" max="6938" width="7.625" style="37" customWidth="1"/>
    <col min="6939" max="7171" width="9" style="37"/>
    <col min="7172" max="7189" width="7.625" style="37" customWidth="1"/>
    <col min="7190" max="7190" width="9" style="37" customWidth="1"/>
    <col min="7191" max="7194" width="7.625" style="37" customWidth="1"/>
    <col min="7195" max="7427" width="9" style="37"/>
    <col min="7428" max="7445" width="7.625" style="37" customWidth="1"/>
    <col min="7446" max="7446" width="9" style="37" customWidth="1"/>
    <col min="7447" max="7450" width="7.625" style="37" customWidth="1"/>
    <col min="7451" max="7683" width="9" style="37"/>
    <col min="7684" max="7701" width="7.625" style="37" customWidth="1"/>
    <col min="7702" max="7702" width="9" style="37" customWidth="1"/>
    <col min="7703" max="7706" width="7.625" style="37" customWidth="1"/>
    <col min="7707" max="7939" width="9" style="37"/>
    <col min="7940" max="7957" width="7.625" style="37" customWidth="1"/>
    <col min="7958" max="7958" width="9" style="37" customWidth="1"/>
    <col min="7959" max="7962" width="7.625" style="37" customWidth="1"/>
    <col min="7963" max="8195" width="9" style="37"/>
    <col min="8196" max="8213" width="7.625" style="37" customWidth="1"/>
    <col min="8214" max="8214" width="9" style="37" customWidth="1"/>
    <col min="8215" max="8218" width="7.625" style="37" customWidth="1"/>
    <col min="8219" max="8451" width="9" style="37"/>
    <col min="8452" max="8469" width="7.625" style="37" customWidth="1"/>
    <col min="8470" max="8470" width="9" style="37" customWidth="1"/>
    <col min="8471" max="8474" width="7.625" style="37" customWidth="1"/>
    <col min="8475" max="8707" width="9" style="37"/>
    <col min="8708" max="8725" width="7.625" style="37" customWidth="1"/>
    <col min="8726" max="8726" width="9" style="37" customWidth="1"/>
    <col min="8727" max="8730" width="7.625" style="37" customWidth="1"/>
    <col min="8731" max="8963" width="9" style="37"/>
    <col min="8964" max="8981" width="7.625" style="37" customWidth="1"/>
    <col min="8982" max="8982" width="9" style="37" customWidth="1"/>
    <col min="8983" max="8986" width="7.625" style="37" customWidth="1"/>
    <col min="8987" max="9219" width="9" style="37"/>
    <col min="9220" max="9237" width="7.625" style="37" customWidth="1"/>
    <col min="9238" max="9238" width="9" style="37" customWidth="1"/>
    <col min="9239" max="9242" width="7.625" style="37" customWidth="1"/>
    <col min="9243" max="9475" width="9" style="37"/>
    <col min="9476" max="9493" width="7.625" style="37" customWidth="1"/>
    <col min="9494" max="9494" width="9" style="37" customWidth="1"/>
    <col min="9495" max="9498" width="7.625" style="37" customWidth="1"/>
    <col min="9499" max="9731" width="9" style="37"/>
    <col min="9732" max="9749" width="7.625" style="37" customWidth="1"/>
    <col min="9750" max="9750" width="9" style="37" customWidth="1"/>
    <col min="9751" max="9754" width="7.625" style="37" customWidth="1"/>
    <col min="9755" max="9987" width="9" style="37"/>
    <col min="9988" max="10005" width="7.625" style="37" customWidth="1"/>
    <col min="10006" max="10006" width="9" style="37" customWidth="1"/>
    <col min="10007" max="10010" width="7.625" style="37" customWidth="1"/>
    <col min="10011" max="10243" width="9" style="37"/>
    <col min="10244" max="10261" width="7.625" style="37" customWidth="1"/>
    <col min="10262" max="10262" width="9" style="37" customWidth="1"/>
    <col min="10263" max="10266" width="7.625" style="37" customWidth="1"/>
    <col min="10267" max="10499" width="9" style="37"/>
    <col min="10500" max="10517" width="7.625" style="37" customWidth="1"/>
    <col min="10518" max="10518" width="9" style="37" customWidth="1"/>
    <col min="10519" max="10522" width="7.625" style="37" customWidth="1"/>
    <col min="10523" max="10755" width="9" style="37"/>
    <col min="10756" max="10773" width="7.625" style="37" customWidth="1"/>
    <col min="10774" max="10774" width="9" style="37" customWidth="1"/>
    <col min="10775" max="10778" width="7.625" style="37" customWidth="1"/>
    <col min="10779" max="11011" width="9" style="37"/>
    <col min="11012" max="11029" width="7.625" style="37" customWidth="1"/>
    <col min="11030" max="11030" width="9" style="37" customWidth="1"/>
    <col min="11031" max="11034" width="7.625" style="37" customWidth="1"/>
    <col min="11035" max="11267" width="9" style="37"/>
    <col min="11268" max="11285" width="7.625" style="37" customWidth="1"/>
    <col min="11286" max="11286" width="9" style="37" customWidth="1"/>
    <col min="11287" max="11290" width="7.625" style="37" customWidth="1"/>
    <col min="11291" max="11523" width="9" style="37"/>
    <col min="11524" max="11541" width="7.625" style="37" customWidth="1"/>
    <col min="11542" max="11542" width="9" style="37" customWidth="1"/>
    <col min="11543" max="11546" width="7.625" style="37" customWidth="1"/>
    <col min="11547" max="11779" width="9" style="37"/>
    <col min="11780" max="11797" width="7.625" style="37" customWidth="1"/>
    <col min="11798" max="11798" width="9" style="37" customWidth="1"/>
    <col min="11799" max="11802" width="7.625" style="37" customWidth="1"/>
    <col min="11803" max="12035" width="9" style="37"/>
    <col min="12036" max="12053" width="7.625" style="37" customWidth="1"/>
    <col min="12054" max="12054" width="9" style="37" customWidth="1"/>
    <col min="12055" max="12058" width="7.625" style="37" customWidth="1"/>
    <col min="12059" max="12291" width="9" style="37"/>
    <col min="12292" max="12309" width="7.625" style="37" customWidth="1"/>
    <col min="12310" max="12310" width="9" style="37" customWidth="1"/>
    <col min="12311" max="12314" width="7.625" style="37" customWidth="1"/>
    <col min="12315" max="12547" width="9" style="37"/>
    <col min="12548" max="12565" width="7.625" style="37" customWidth="1"/>
    <col min="12566" max="12566" width="9" style="37" customWidth="1"/>
    <col min="12567" max="12570" width="7.625" style="37" customWidth="1"/>
    <col min="12571" max="12803" width="9" style="37"/>
    <col min="12804" max="12821" width="7.625" style="37" customWidth="1"/>
    <col min="12822" max="12822" width="9" style="37" customWidth="1"/>
    <col min="12823" max="12826" width="7.625" style="37" customWidth="1"/>
    <col min="12827" max="13059" width="9" style="37"/>
    <col min="13060" max="13077" width="7.625" style="37" customWidth="1"/>
    <col min="13078" max="13078" width="9" style="37" customWidth="1"/>
    <col min="13079" max="13082" width="7.625" style="37" customWidth="1"/>
    <col min="13083" max="13315" width="9" style="37"/>
    <col min="13316" max="13333" width="7.625" style="37" customWidth="1"/>
    <col min="13334" max="13334" width="9" style="37" customWidth="1"/>
    <col min="13335" max="13338" width="7.625" style="37" customWidth="1"/>
    <col min="13339" max="13571" width="9" style="37"/>
    <col min="13572" max="13589" width="7.625" style="37" customWidth="1"/>
    <col min="13590" max="13590" width="9" style="37" customWidth="1"/>
    <col min="13591" max="13594" width="7.625" style="37" customWidth="1"/>
    <col min="13595" max="13827" width="9" style="37"/>
    <col min="13828" max="13845" width="7.625" style="37" customWidth="1"/>
    <col min="13846" max="13846" width="9" style="37" customWidth="1"/>
    <col min="13847" max="13850" width="7.625" style="37" customWidth="1"/>
    <col min="13851" max="14083" width="9" style="37"/>
    <col min="14084" max="14101" width="7.625" style="37" customWidth="1"/>
    <col min="14102" max="14102" width="9" style="37" customWidth="1"/>
    <col min="14103" max="14106" width="7.625" style="37" customWidth="1"/>
    <col min="14107" max="14339" width="9" style="37"/>
    <col min="14340" max="14357" width="7.625" style="37" customWidth="1"/>
    <col min="14358" max="14358" width="9" style="37" customWidth="1"/>
    <col min="14359" max="14362" width="7.625" style="37" customWidth="1"/>
    <col min="14363" max="14595" width="9" style="37"/>
    <col min="14596" max="14613" width="7.625" style="37" customWidth="1"/>
    <col min="14614" max="14614" width="9" style="37" customWidth="1"/>
    <col min="14615" max="14618" width="7.625" style="37" customWidth="1"/>
    <col min="14619" max="14851" width="9" style="37"/>
    <col min="14852" max="14869" width="7.625" style="37" customWidth="1"/>
    <col min="14870" max="14870" width="9" style="37" customWidth="1"/>
    <col min="14871" max="14874" width="7.625" style="37" customWidth="1"/>
    <col min="14875" max="15107" width="9" style="37"/>
    <col min="15108" max="15125" width="7.625" style="37" customWidth="1"/>
    <col min="15126" max="15126" width="9" style="37" customWidth="1"/>
    <col min="15127" max="15130" width="7.625" style="37" customWidth="1"/>
    <col min="15131" max="15363" width="9" style="37"/>
    <col min="15364" max="15381" width="7.625" style="37" customWidth="1"/>
    <col min="15382" max="15382" width="9" style="37" customWidth="1"/>
    <col min="15383" max="15386" width="7.625" style="37" customWidth="1"/>
    <col min="15387" max="15619" width="9" style="37"/>
    <col min="15620" max="15637" width="7.625" style="37" customWidth="1"/>
    <col min="15638" max="15638" width="9" style="37" customWidth="1"/>
    <col min="15639" max="15642" width="7.625" style="37" customWidth="1"/>
    <col min="15643" max="15875" width="9" style="37"/>
    <col min="15876" max="15893" width="7.625" style="37" customWidth="1"/>
    <col min="15894" max="15894" width="9" style="37" customWidth="1"/>
    <col min="15895" max="15898" width="7.625" style="37" customWidth="1"/>
    <col min="15899" max="16131" width="9" style="37"/>
    <col min="16132" max="16149" width="7.625" style="37" customWidth="1"/>
    <col min="16150" max="16150" width="9" style="37" customWidth="1"/>
    <col min="16151" max="16154" width="7.625" style="37" customWidth="1"/>
    <col min="16155" max="16384" width="9" style="37"/>
  </cols>
  <sheetData>
    <row r="1" spans="1:26" ht="20.25" customHeight="1">
      <c r="A1" s="801" t="s">
        <v>185</v>
      </c>
      <c r="B1" s="801"/>
      <c r="C1" s="801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6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6" ht="20.25" customHeight="1">
      <c r="A3" s="957" t="s">
        <v>555</v>
      </c>
      <c r="B3" s="957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</row>
    <row r="4" spans="1:26" ht="24.95" customHeight="1">
      <c r="A4" s="853" t="s">
        <v>9</v>
      </c>
      <c r="B4" s="845" t="s">
        <v>429</v>
      </c>
      <c r="C4" s="852"/>
      <c r="D4" s="853"/>
      <c r="E4" s="833" t="s">
        <v>186</v>
      </c>
      <c r="F4" s="834"/>
      <c r="G4" s="834"/>
      <c r="H4" s="834"/>
      <c r="I4" s="834"/>
      <c r="J4" s="834"/>
      <c r="K4" s="834"/>
      <c r="L4" s="834"/>
      <c r="M4" s="869" t="s">
        <v>187</v>
      </c>
      <c r="N4" s="942"/>
      <c r="O4" s="942"/>
      <c r="P4" s="942"/>
      <c r="Q4" s="942"/>
      <c r="R4" s="942"/>
      <c r="S4" s="942"/>
      <c r="T4" s="942"/>
      <c r="U4" s="942"/>
      <c r="V4" s="835"/>
      <c r="W4" s="836" t="s">
        <v>419</v>
      </c>
      <c r="X4" s="942"/>
      <c r="Y4" s="942"/>
      <c r="Z4" s="959"/>
    </row>
    <row r="5" spans="1:26" ht="30.75" customHeight="1">
      <c r="A5" s="942"/>
      <c r="B5" s="837"/>
      <c r="C5" s="871" t="s">
        <v>411</v>
      </c>
      <c r="D5" s="833" t="s">
        <v>412</v>
      </c>
      <c r="E5" s="960"/>
      <c r="F5" s="832" t="s">
        <v>188</v>
      </c>
      <c r="G5" s="832" t="s">
        <v>643</v>
      </c>
      <c r="H5" s="832" t="s">
        <v>644</v>
      </c>
      <c r="I5" s="832" t="s">
        <v>189</v>
      </c>
      <c r="J5" s="832" t="s">
        <v>645</v>
      </c>
      <c r="K5" s="832" t="s">
        <v>190</v>
      </c>
      <c r="L5" s="961" t="s">
        <v>420</v>
      </c>
      <c r="M5" s="837"/>
      <c r="N5" s="841" t="s">
        <v>428</v>
      </c>
      <c r="O5" s="832" t="s">
        <v>646</v>
      </c>
      <c r="P5" s="834"/>
      <c r="Q5" s="834"/>
      <c r="R5" s="832" t="s">
        <v>426</v>
      </c>
      <c r="S5" s="832" t="s">
        <v>427</v>
      </c>
      <c r="T5" s="832" t="s">
        <v>421</v>
      </c>
      <c r="U5" s="832" t="s">
        <v>422</v>
      </c>
      <c r="V5" s="832" t="s">
        <v>423</v>
      </c>
      <c r="W5" s="832" t="s">
        <v>424</v>
      </c>
      <c r="X5" s="832" t="s">
        <v>191</v>
      </c>
      <c r="Y5" s="843" t="s">
        <v>192</v>
      </c>
      <c r="Z5" s="845" t="s">
        <v>425</v>
      </c>
    </row>
    <row r="6" spans="1:26" ht="24.95" customHeight="1">
      <c r="A6" s="942"/>
      <c r="B6" s="838"/>
      <c r="C6" s="958"/>
      <c r="D6" s="838"/>
      <c r="E6" s="838"/>
      <c r="F6" s="834"/>
      <c r="G6" s="834"/>
      <c r="H6" s="834"/>
      <c r="I6" s="834"/>
      <c r="J6" s="834"/>
      <c r="K6" s="834"/>
      <c r="L6" s="962"/>
      <c r="M6" s="838"/>
      <c r="N6" s="842"/>
      <c r="O6" s="399" t="s">
        <v>193</v>
      </c>
      <c r="P6" s="399" t="s">
        <v>194</v>
      </c>
      <c r="Q6" s="399" t="s">
        <v>195</v>
      </c>
      <c r="R6" s="834"/>
      <c r="S6" s="834"/>
      <c r="T6" s="834"/>
      <c r="U6" s="834"/>
      <c r="V6" s="834"/>
      <c r="W6" s="834"/>
      <c r="X6" s="834"/>
      <c r="Y6" s="836"/>
      <c r="Z6" s="963"/>
    </row>
    <row r="7" spans="1:26" ht="24.95" customHeight="1">
      <c r="A7" s="150" t="s">
        <v>0</v>
      </c>
      <c r="B7" s="165">
        <v>1596</v>
      </c>
      <c r="C7" s="153">
        <v>0</v>
      </c>
      <c r="D7" s="153">
        <v>0</v>
      </c>
      <c r="E7" s="166">
        <v>660</v>
      </c>
      <c r="F7" s="166">
        <v>1</v>
      </c>
      <c r="G7" s="166">
        <v>542</v>
      </c>
      <c r="H7" s="166">
        <v>112</v>
      </c>
      <c r="I7" s="202">
        <v>0</v>
      </c>
      <c r="J7" s="166">
        <v>0</v>
      </c>
      <c r="K7" s="166">
        <v>5</v>
      </c>
      <c r="L7" s="202">
        <v>0</v>
      </c>
      <c r="M7" s="166">
        <v>916</v>
      </c>
      <c r="N7" s="166">
        <v>27</v>
      </c>
      <c r="O7" s="166">
        <v>363</v>
      </c>
      <c r="P7" s="166">
        <v>295</v>
      </c>
      <c r="Q7" s="166">
        <v>42</v>
      </c>
      <c r="R7" s="166">
        <v>163</v>
      </c>
      <c r="S7" s="202">
        <v>0</v>
      </c>
      <c r="T7" s="202">
        <v>0</v>
      </c>
      <c r="U7" s="166">
        <v>26</v>
      </c>
      <c r="V7" s="166">
        <v>0</v>
      </c>
      <c r="W7" s="166">
        <v>0</v>
      </c>
      <c r="X7" s="202">
        <v>11</v>
      </c>
      <c r="Y7" s="202">
        <v>0</v>
      </c>
      <c r="Z7" s="198">
        <v>9</v>
      </c>
    </row>
    <row r="8" spans="1:26" ht="24.95" customHeight="1">
      <c r="A8" s="150" t="s">
        <v>252</v>
      </c>
      <c r="B8" s="165">
        <v>1613</v>
      </c>
      <c r="C8" s="153">
        <v>0</v>
      </c>
      <c r="D8" s="153">
        <v>0</v>
      </c>
      <c r="E8" s="166">
        <v>648</v>
      </c>
      <c r="F8" s="166">
        <v>1</v>
      </c>
      <c r="G8" s="166">
        <v>534</v>
      </c>
      <c r="H8" s="166">
        <v>110</v>
      </c>
      <c r="I8" s="202" t="s">
        <v>253</v>
      </c>
      <c r="J8" s="202" t="s">
        <v>253</v>
      </c>
      <c r="K8" s="166">
        <v>3</v>
      </c>
      <c r="L8" s="202" t="s">
        <v>253</v>
      </c>
      <c r="M8" s="166">
        <v>945</v>
      </c>
      <c r="N8" s="166">
        <v>29</v>
      </c>
      <c r="O8" s="166">
        <v>358</v>
      </c>
      <c r="P8" s="166">
        <v>322</v>
      </c>
      <c r="Q8" s="166">
        <v>39</v>
      </c>
      <c r="R8" s="166">
        <v>172</v>
      </c>
      <c r="S8" s="202" t="s">
        <v>253</v>
      </c>
      <c r="T8" s="202" t="s">
        <v>253</v>
      </c>
      <c r="U8" s="166">
        <v>25</v>
      </c>
      <c r="V8" s="166">
        <v>0</v>
      </c>
      <c r="W8" s="166">
        <v>0</v>
      </c>
      <c r="X8" s="202">
        <v>12</v>
      </c>
      <c r="Y8" s="202" t="s">
        <v>253</v>
      </c>
      <c r="Z8" s="198">
        <v>8</v>
      </c>
    </row>
    <row r="9" spans="1:26" ht="24.95" customHeight="1">
      <c r="A9" s="150" t="s">
        <v>262</v>
      </c>
      <c r="B9" s="165">
        <v>1625</v>
      </c>
      <c r="C9" s="700">
        <v>981</v>
      </c>
      <c r="D9" s="700">
        <v>644</v>
      </c>
      <c r="E9" s="166">
        <v>628</v>
      </c>
      <c r="F9" s="166">
        <v>1</v>
      </c>
      <c r="G9" s="166">
        <v>522</v>
      </c>
      <c r="H9" s="166">
        <v>103</v>
      </c>
      <c r="I9" s="202">
        <v>0</v>
      </c>
      <c r="J9" s="202">
        <v>0</v>
      </c>
      <c r="K9" s="166">
        <v>2</v>
      </c>
      <c r="L9" s="202">
        <v>0</v>
      </c>
      <c r="M9" s="166">
        <v>979</v>
      </c>
      <c r="N9" s="166">
        <v>29</v>
      </c>
      <c r="O9" s="166">
        <v>365</v>
      </c>
      <c r="P9" s="166">
        <v>337</v>
      </c>
      <c r="Q9" s="166">
        <v>36</v>
      </c>
      <c r="R9" s="166">
        <v>188</v>
      </c>
      <c r="S9" s="202">
        <v>0</v>
      </c>
      <c r="T9" s="202">
        <v>0</v>
      </c>
      <c r="U9" s="166">
        <v>24</v>
      </c>
      <c r="V9" s="166">
        <v>0</v>
      </c>
      <c r="W9" s="166">
        <v>1</v>
      </c>
      <c r="X9" s="202">
        <v>9</v>
      </c>
      <c r="Y9" s="202">
        <v>0</v>
      </c>
      <c r="Z9" s="198">
        <v>8</v>
      </c>
    </row>
    <row r="10" spans="1:26" ht="24.95" customHeight="1">
      <c r="A10" s="698" t="s">
        <v>686</v>
      </c>
      <c r="B10" s="165">
        <v>1625</v>
      </c>
      <c r="C10" s="700">
        <v>981</v>
      </c>
      <c r="D10" s="700">
        <v>644</v>
      </c>
      <c r="E10" s="166">
        <v>628</v>
      </c>
      <c r="F10" s="166">
        <v>1</v>
      </c>
      <c r="G10" s="166">
        <v>522</v>
      </c>
      <c r="H10" s="166">
        <v>103</v>
      </c>
      <c r="I10" s="202">
        <v>0</v>
      </c>
      <c r="J10" s="202">
        <v>0</v>
      </c>
      <c r="K10" s="166">
        <v>2</v>
      </c>
      <c r="L10" s="202">
        <v>0</v>
      </c>
      <c r="M10" s="166">
        <v>979</v>
      </c>
      <c r="N10" s="166">
        <v>29</v>
      </c>
      <c r="O10" s="166">
        <v>365</v>
      </c>
      <c r="P10" s="166">
        <v>337</v>
      </c>
      <c r="Q10" s="166">
        <v>36</v>
      </c>
      <c r="R10" s="166">
        <v>188</v>
      </c>
      <c r="S10" s="202">
        <v>0</v>
      </c>
      <c r="T10" s="202">
        <v>0</v>
      </c>
      <c r="U10" s="166">
        <v>24</v>
      </c>
      <c r="V10" s="166">
        <v>0</v>
      </c>
      <c r="W10" s="166">
        <v>1</v>
      </c>
      <c r="X10" s="202">
        <v>9</v>
      </c>
      <c r="Y10" s="202">
        <v>0</v>
      </c>
      <c r="Z10" s="198">
        <v>8</v>
      </c>
    </row>
    <row r="11" spans="1:26" ht="24.95" customHeight="1">
      <c r="A11" s="698" t="s">
        <v>787</v>
      </c>
      <c r="B11" s="165">
        <v>2143</v>
      </c>
      <c r="C11" s="700">
        <v>976</v>
      </c>
      <c r="D11" s="700">
        <v>667</v>
      </c>
      <c r="E11" s="166">
        <v>603</v>
      </c>
      <c r="F11" s="166">
        <v>0</v>
      </c>
      <c r="G11" s="166">
        <v>504</v>
      </c>
      <c r="H11" s="166">
        <v>92</v>
      </c>
      <c r="I11" s="202">
        <v>0</v>
      </c>
      <c r="J11" s="202">
        <v>0</v>
      </c>
      <c r="K11" s="166">
        <v>3</v>
      </c>
      <c r="L11" s="202">
        <v>0</v>
      </c>
      <c r="M11" s="166">
        <v>1021</v>
      </c>
      <c r="N11" s="166">
        <v>27</v>
      </c>
      <c r="O11" s="166">
        <v>365</v>
      </c>
      <c r="P11" s="166">
        <v>355</v>
      </c>
      <c r="Q11" s="166">
        <v>34</v>
      </c>
      <c r="R11" s="166">
        <v>215</v>
      </c>
      <c r="S11" s="202">
        <v>0</v>
      </c>
      <c r="T11" s="202">
        <v>0</v>
      </c>
      <c r="U11" s="166">
        <v>25</v>
      </c>
      <c r="V11" s="166">
        <v>0</v>
      </c>
      <c r="W11" s="166">
        <v>0</v>
      </c>
      <c r="X11" s="202">
        <v>8</v>
      </c>
      <c r="Y11" s="202">
        <v>0</v>
      </c>
      <c r="Z11" s="198">
        <v>11</v>
      </c>
    </row>
    <row r="12" spans="1:26" ht="21" customHeight="1">
      <c r="A12" s="599" t="s">
        <v>791</v>
      </c>
      <c r="B12" s="168">
        <v>3145</v>
      </c>
      <c r="C12" s="315">
        <v>2468</v>
      </c>
      <c r="D12" s="315">
        <v>677</v>
      </c>
      <c r="E12" s="169">
        <v>534</v>
      </c>
      <c r="F12" s="169">
        <v>0</v>
      </c>
      <c r="G12" s="169">
        <v>453</v>
      </c>
      <c r="H12" s="169">
        <v>79</v>
      </c>
      <c r="I12" s="206">
        <v>0</v>
      </c>
      <c r="J12" s="206">
        <v>0</v>
      </c>
      <c r="K12" s="169">
        <v>2</v>
      </c>
      <c r="L12" s="206">
        <v>0</v>
      </c>
      <c r="M12" s="169">
        <v>1039</v>
      </c>
      <c r="N12" s="169">
        <v>26</v>
      </c>
      <c r="O12" s="169">
        <v>366</v>
      </c>
      <c r="P12" s="169">
        <v>374</v>
      </c>
      <c r="Q12" s="169">
        <v>33</v>
      </c>
      <c r="R12" s="169">
        <v>218</v>
      </c>
      <c r="S12" s="206">
        <v>0</v>
      </c>
      <c r="T12" s="206">
        <v>1</v>
      </c>
      <c r="U12" s="169">
        <v>21</v>
      </c>
      <c r="V12" s="169">
        <v>0</v>
      </c>
      <c r="W12" s="169">
        <v>1</v>
      </c>
      <c r="X12" s="206">
        <v>8</v>
      </c>
      <c r="Y12" s="206">
        <v>0</v>
      </c>
      <c r="Z12" s="200">
        <v>9</v>
      </c>
    </row>
    <row r="13" spans="1:26" ht="17.100000000000001" customHeight="1">
      <c r="A13" s="342"/>
      <c r="B13" s="32"/>
      <c r="C13" s="342"/>
      <c r="D13" s="342"/>
      <c r="E13" s="32"/>
      <c r="F13" s="32"/>
      <c r="G13" s="32"/>
      <c r="H13" s="32"/>
      <c r="I13" s="358"/>
      <c r="J13" s="358"/>
      <c r="K13" s="32"/>
      <c r="L13" s="358"/>
      <c r="M13" s="32"/>
      <c r="N13" s="32"/>
      <c r="O13" s="32"/>
      <c r="P13" s="32"/>
      <c r="Q13" s="32"/>
      <c r="R13" s="32"/>
      <c r="S13" s="358"/>
      <c r="T13" s="358"/>
      <c r="U13" s="32"/>
      <c r="V13" s="32"/>
      <c r="W13" s="32"/>
      <c r="X13" s="358"/>
      <c r="Y13" s="358"/>
      <c r="Z13" s="341"/>
    </row>
    <row r="14" spans="1:26" s="20" customFormat="1" ht="17.100000000000001" customHeight="1">
      <c r="A14" s="839" t="s">
        <v>615</v>
      </c>
      <c r="B14" s="839"/>
      <c r="C14" s="83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20" customFormat="1" ht="17.100000000000001" customHeight="1">
      <c r="A15" s="965" t="s">
        <v>647</v>
      </c>
      <c r="B15" s="965"/>
      <c r="C15" s="965"/>
      <c r="D15" s="965"/>
      <c r="E15" s="965"/>
      <c r="F15" s="965"/>
      <c r="G15" s="965"/>
      <c r="H15" s="965"/>
      <c r="I15" s="14"/>
    </row>
    <row r="16" spans="1:26" s="20" customFormat="1" ht="17.100000000000001" customHeight="1">
      <c r="A16" s="964" t="s">
        <v>520</v>
      </c>
      <c r="B16" s="964"/>
      <c r="C16" s="964"/>
      <c r="D16" s="964"/>
      <c r="E16" s="964"/>
      <c r="F16" s="14"/>
      <c r="G16" s="14"/>
      <c r="H16" s="14"/>
      <c r="I16" s="14"/>
    </row>
    <row r="17" spans="1:26" s="20" customFormat="1" ht="17.100000000000001" customHeight="1">
      <c r="A17" s="964" t="s">
        <v>648</v>
      </c>
      <c r="B17" s="964"/>
      <c r="C17" s="964"/>
      <c r="D17" s="964"/>
      <c r="E17" s="964"/>
      <c r="F17" s="14"/>
      <c r="G17" s="14"/>
      <c r="H17" s="14"/>
      <c r="I17" s="14"/>
    </row>
    <row r="18" spans="1:26" s="20" customFormat="1" ht="17.100000000000001" customHeight="1">
      <c r="A18" s="964" t="s">
        <v>521</v>
      </c>
      <c r="B18" s="964"/>
      <c r="C18" s="964"/>
      <c r="D18" s="964"/>
      <c r="E18" s="964"/>
      <c r="F18" s="964"/>
      <c r="G18" s="14"/>
      <c r="H18" s="14"/>
      <c r="I18" s="14"/>
    </row>
    <row r="19" spans="1:26" s="20" customFormat="1" ht="17.100000000000001" customHeight="1">
      <c r="A19" s="839" t="s">
        <v>522</v>
      </c>
      <c r="B19" s="839"/>
      <c r="C19" s="839"/>
      <c r="D19" s="839"/>
      <c r="E19" s="839"/>
      <c r="F19" s="839"/>
      <c r="G19" s="839"/>
      <c r="H19" s="839"/>
      <c r="I19" s="839"/>
      <c r="J19" s="839"/>
      <c r="K19" s="839"/>
    </row>
    <row r="20" spans="1:26" s="20" customFormat="1" ht="17.100000000000001" customHeight="1">
      <c r="A20" s="964" t="s">
        <v>523</v>
      </c>
      <c r="B20" s="964"/>
      <c r="C20" s="964"/>
      <c r="D20" s="964"/>
      <c r="E20" s="964"/>
      <c r="F20" s="14"/>
      <c r="G20" s="14"/>
      <c r="H20" s="14"/>
      <c r="I20" s="14"/>
    </row>
    <row r="21" spans="1:26">
      <c r="A21" s="839" t="s">
        <v>524</v>
      </c>
      <c r="B21" s="839"/>
      <c r="C21" s="839"/>
      <c r="D21" s="839"/>
      <c r="E21" s="839"/>
      <c r="F21" s="14"/>
      <c r="G21" s="14"/>
      <c r="H21" s="14"/>
      <c r="I21" s="1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</sheetData>
  <mergeCells count="38">
    <mergeCell ref="A19:K19"/>
    <mergeCell ref="A20:E20"/>
    <mergeCell ref="A21:E21"/>
    <mergeCell ref="A14:C14"/>
    <mergeCell ref="A15:H15"/>
    <mergeCell ref="A16:E16"/>
    <mergeCell ref="A17:E17"/>
    <mergeCell ref="A18:F18"/>
    <mergeCell ref="A1:C1"/>
    <mergeCell ref="Y5:Y6"/>
    <mergeCell ref="W4:Z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T5:T6"/>
    <mergeCell ref="U5:U6"/>
    <mergeCell ref="V5:V6"/>
    <mergeCell ref="A3:B3"/>
    <mergeCell ref="X5:X6"/>
    <mergeCell ref="A4:A6"/>
    <mergeCell ref="E4:L4"/>
    <mergeCell ref="M4:V4"/>
    <mergeCell ref="N5:N6"/>
    <mergeCell ref="O5:Q5"/>
    <mergeCell ref="R5:R6"/>
    <mergeCell ref="S5:S6"/>
    <mergeCell ref="B4:D4"/>
    <mergeCell ref="C5:C6"/>
    <mergeCell ref="D5:D6"/>
    <mergeCell ref="B5:B6"/>
    <mergeCell ref="W5:W6"/>
  </mergeCells>
  <phoneticPr fontId="3" type="noConversion"/>
  <pageMargins left="0.15748031496062992" right="0.19685039370078741" top="0.74803149606299213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11" sqref="B11:M11"/>
    </sheetView>
  </sheetViews>
  <sheetFormatPr defaultRowHeight="13.5"/>
  <cols>
    <col min="1" max="1" width="10.625" style="37" customWidth="1"/>
    <col min="2" max="13" width="8.625" style="37" customWidth="1"/>
    <col min="14" max="256" width="9" style="37"/>
    <col min="257" max="257" width="7.625" style="37" customWidth="1"/>
    <col min="258" max="269" width="6.5" style="37" customWidth="1"/>
    <col min="270" max="512" width="9" style="37"/>
    <col min="513" max="513" width="7.625" style="37" customWidth="1"/>
    <col min="514" max="525" width="6.5" style="37" customWidth="1"/>
    <col min="526" max="768" width="9" style="37"/>
    <col min="769" max="769" width="7.625" style="37" customWidth="1"/>
    <col min="770" max="781" width="6.5" style="37" customWidth="1"/>
    <col min="782" max="1024" width="9" style="37"/>
    <col min="1025" max="1025" width="7.625" style="37" customWidth="1"/>
    <col min="1026" max="1037" width="6.5" style="37" customWidth="1"/>
    <col min="1038" max="1280" width="9" style="37"/>
    <col min="1281" max="1281" width="7.625" style="37" customWidth="1"/>
    <col min="1282" max="1293" width="6.5" style="37" customWidth="1"/>
    <col min="1294" max="1536" width="9" style="37"/>
    <col min="1537" max="1537" width="7.625" style="37" customWidth="1"/>
    <col min="1538" max="1549" width="6.5" style="37" customWidth="1"/>
    <col min="1550" max="1792" width="9" style="37"/>
    <col min="1793" max="1793" width="7.625" style="37" customWidth="1"/>
    <col min="1794" max="1805" width="6.5" style="37" customWidth="1"/>
    <col min="1806" max="2048" width="9" style="37"/>
    <col min="2049" max="2049" width="7.625" style="37" customWidth="1"/>
    <col min="2050" max="2061" width="6.5" style="37" customWidth="1"/>
    <col min="2062" max="2304" width="9" style="37"/>
    <col min="2305" max="2305" width="7.625" style="37" customWidth="1"/>
    <col min="2306" max="2317" width="6.5" style="37" customWidth="1"/>
    <col min="2318" max="2560" width="9" style="37"/>
    <col min="2561" max="2561" width="7.625" style="37" customWidth="1"/>
    <col min="2562" max="2573" width="6.5" style="37" customWidth="1"/>
    <col min="2574" max="2816" width="9" style="37"/>
    <col min="2817" max="2817" width="7.625" style="37" customWidth="1"/>
    <col min="2818" max="2829" width="6.5" style="37" customWidth="1"/>
    <col min="2830" max="3072" width="9" style="37"/>
    <col min="3073" max="3073" width="7.625" style="37" customWidth="1"/>
    <col min="3074" max="3085" width="6.5" style="37" customWidth="1"/>
    <col min="3086" max="3328" width="9" style="37"/>
    <col min="3329" max="3329" width="7.625" style="37" customWidth="1"/>
    <col min="3330" max="3341" width="6.5" style="37" customWidth="1"/>
    <col min="3342" max="3584" width="9" style="37"/>
    <col min="3585" max="3585" width="7.625" style="37" customWidth="1"/>
    <col min="3586" max="3597" width="6.5" style="37" customWidth="1"/>
    <col min="3598" max="3840" width="9" style="37"/>
    <col min="3841" max="3841" width="7.625" style="37" customWidth="1"/>
    <col min="3842" max="3853" width="6.5" style="37" customWidth="1"/>
    <col min="3854" max="4096" width="9" style="37"/>
    <col min="4097" max="4097" width="7.625" style="37" customWidth="1"/>
    <col min="4098" max="4109" width="6.5" style="37" customWidth="1"/>
    <col min="4110" max="4352" width="9" style="37"/>
    <col min="4353" max="4353" width="7.625" style="37" customWidth="1"/>
    <col min="4354" max="4365" width="6.5" style="37" customWidth="1"/>
    <col min="4366" max="4608" width="9" style="37"/>
    <col min="4609" max="4609" width="7.625" style="37" customWidth="1"/>
    <col min="4610" max="4621" width="6.5" style="37" customWidth="1"/>
    <col min="4622" max="4864" width="9" style="37"/>
    <col min="4865" max="4865" width="7.625" style="37" customWidth="1"/>
    <col min="4866" max="4877" width="6.5" style="37" customWidth="1"/>
    <col min="4878" max="5120" width="9" style="37"/>
    <col min="5121" max="5121" width="7.625" style="37" customWidth="1"/>
    <col min="5122" max="5133" width="6.5" style="37" customWidth="1"/>
    <col min="5134" max="5376" width="9" style="37"/>
    <col min="5377" max="5377" width="7.625" style="37" customWidth="1"/>
    <col min="5378" max="5389" width="6.5" style="37" customWidth="1"/>
    <col min="5390" max="5632" width="9" style="37"/>
    <col min="5633" max="5633" width="7.625" style="37" customWidth="1"/>
    <col min="5634" max="5645" width="6.5" style="37" customWidth="1"/>
    <col min="5646" max="5888" width="9" style="37"/>
    <col min="5889" max="5889" width="7.625" style="37" customWidth="1"/>
    <col min="5890" max="5901" width="6.5" style="37" customWidth="1"/>
    <col min="5902" max="6144" width="9" style="37"/>
    <col min="6145" max="6145" width="7.625" style="37" customWidth="1"/>
    <col min="6146" max="6157" width="6.5" style="37" customWidth="1"/>
    <col min="6158" max="6400" width="9" style="37"/>
    <col min="6401" max="6401" width="7.625" style="37" customWidth="1"/>
    <col min="6402" max="6413" width="6.5" style="37" customWidth="1"/>
    <col min="6414" max="6656" width="9" style="37"/>
    <col min="6657" max="6657" width="7.625" style="37" customWidth="1"/>
    <col min="6658" max="6669" width="6.5" style="37" customWidth="1"/>
    <col min="6670" max="6912" width="9" style="37"/>
    <col min="6913" max="6913" width="7.625" style="37" customWidth="1"/>
    <col min="6914" max="6925" width="6.5" style="37" customWidth="1"/>
    <col min="6926" max="7168" width="9" style="37"/>
    <col min="7169" max="7169" width="7.625" style="37" customWidth="1"/>
    <col min="7170" max="7181" width="6.5" style="37" customWidth="1"/>
    <col min="7182" max="7424" width="9" style="37"/>
    <col min="7425" max="7425" width="7.625" style="37" customWidth="1"/>
    <col min="7426" max="7437" width="6.5" style="37" customWidth="1"/>
    <col min="7438" max="7680" width="9" style="37"/>
    <col min="7681" max="7681" width="7.625" style="37" customWidth="1"/>
    <col min="7682" max="7693" width="6.5" style="37" customWidth="1"/>
    <col min="7694" max="7936" width="9" style="37"/>
    <col min="7937" max="7937" width="7.625" style="37" customWidth="1"/>
    <col min="7938" max="7949" width="6.5" style="37" customWidth="1"/>
    <col min="7950" max="8192" width="9" style="37"/>
    <col min="8193" max="8193" width="7.625" style="37" customWidth="1"/>
    <col min="8194" max="8205" width="6.5" style="37" customWidth="1"/>
    <col min="8206" max="8448" width="9" style="37"/>
    <col min="8449" max="8449" width="7.625" style="37" customWidth="1"/>
    <col min="8450" max="8461" width="6.5" style="37" customWidth="1"/>
    <col min="8462" max="8704" width="9" style="37"/>
    <col min="8705" max="8705" width="7.625" style="37" customWidth="1"/>
    <col min="8706" max="8717" width="6.5" style="37" customWidth="1"/>
    <col min="8718" max="8960" width="9" style="37"/>
    <col min="8961" max="8961" width="7.625" style="37" customWidth="1"/>
    <col min="8962" max="8973" width="6.5" style="37" customWidth="1"/>
    <col min="8974" max="9216" width="9" style="37"/>
    <col min="9217" max="9217" width="7.625" style="37" customWidth="1"/>
    <col min="9218" max="9229" width="6.5" style="37" customWidth="1"/>
    <col min="9230" max="9472" width="9" style="37"/>
    <col min="9473" max="9473" width="7.625" style="37" customWidth="1"/>
    <col min="9474" max="9485" width="6.5" style="37" customWidth="1"/>
    <col min="9486" max="9728" width="9" style="37"/>
    <col min="9729" max="9729" width="7.625" style="37" customWidth="1"/>
    <col min="9730" max="9741" width="6.5" style="37" customWidth="1"/>
    <col min="9742" max="9984" width="9" style="37"/>
    <col min="9985" max="9985" width="7.625" style="37" customWidth="1"/>
    <col min="9986" max="9997" width="6.5" style="37" customWidth="1"/>
    <col min="9998" max="10240" width="9" style="37"/>
    <col min="10241" max="10241" width="7.625" style="37" customWidth="1"/>
    <col min="10242" max="10253" width="6.5" style="37" customWidth="1"/>
    <col min="10254" max="10496" width="9" style="37"/>
    <col min="10497" max="10497" width="7.625" style="37" customWidth="1"/>
    <col min="10498" max="10509" width="6.5" style="37" customWidth="1"/>
    <col min="10510" max="10752" width="9" style="37"/>
    <col min="10753" max="10753" width="7.625" style="37" customWidth="1"/>
    <col min="10754" max="10765" width="6.5" style="37" customWidth="1"/>
    <col min="10766" max="11008" width="9" style="37"/>
    <col min="11009" max="11009" width="7.625" style="37" customWidth="1"/>
    <col min="11010" max="11021" width="6.5" style="37" customWidth="1"/>
    <col min="11022" max="11264" width="9" style="37"/>
    <col min="11265" max="11265" width="7.625" style="37" customWidth="1"/>
    <col min="11266" max="11277" width="6.5" style="37" customWidth="1"/>
    <col min="11278" max="11520" width="9" style="37"/>
    <col min="11521" max="11521" width="7.625" style="37" customWidth="1"/>
    <col min="11522" max="11533" width="6.5" style="37" customWidth="1"/>
    <col min="11534" max="11776" width="9" style="37"/>
    <col min="11777" max="11777" width="7.625" style="37" customWidth="1"/>
    <col min="11778" max="11789" width="6.5" style="37" customWidth="1"/>
    <col min="11790" max="12032" width="9" style="37"/>
    <col min="12033" max="12033" width="7.625" style="37" customWidth="1"/>
    <col min="12034" max="12045" width="6.5" style="37" customWidth="1"/>
    <col min="12046" max="12288" width="9" style="37"/>
    <col min="12289" max="12289" width="7.625" style="37" customWidth="1"/>
    <col min="12290" max="12301" width="6.5" style="37" customWidth="1"/>
    <col min="12302" max="12544" width="9" style="37"/>
    <col min="12545" max="12545" width="7.625" style="37" customWidth="1"/>
    <col min="12546" max="12557" width="6.5" style="37" customWidth="1"/>
    <col min="12558" max="12800" width="9" style="37"/>
    <col min="12801" max="12801" width="7.625" style="37" customWidth="1"/>
    <col min="12802" max="12813" width="6.5" style="37" customWidth="1"/>
    <col min="12814" max="13056" width="9" style="37"/>
    <col min="13057" max="13057" width="7.625" style="37" customWidth="1"/>
    <col min="13058" max="13069" width="6.5" style="37" customWidth="1"/>
    <col min="13070" max="13312" width="9" style="37"/>
    <col min="13313" max="13313" width="7.625" style="37" customWidth="1"/>
    <col min="13314" max="13325" width="6.5" style="37" customWidth="1"/>
    <col min="13326" max="13568" width="9" style="37"/>
    <col min="13569" max="13569" width="7.625" style="37" customWidth="1"/>
    <col min="13570" max="13581" width="6.5" style="37" customWidth="1"/>
    <col min="13582" max="13824" width="9" style="37"/>
    <col min="13825" max="13825" width="7.625" style="37" customWidth="1"/>
    <col min="13826" max="13837" width="6.5" style="37" customWidth="1"/>
    <col min="13838" max="14080" width="9" style="37"/>
    <col min="14081" max="14081" width="7.625" style="37" customWidth="1"/>
    <col min="14082" max="14093" width="6.5" style="37" customWidth="1"/>
    <col min="14094" max="14336" width="9" style="37"/>
    <col min="14337" max="14337" width="7.625" style="37" customWidth="1"/>
    <col min="14338" max="14349" width="6.5" style="37" customWidth="1"/>
    <col min="14350" max="14592" width="9" style="37"/>
    <col min="14593" max="14593" width="7.625" style="37" customWidth="1"/>
    <col min="14594" max="14605" width="6.5" style="37" customWidth="1"/>
    <col min="14606" max="14848" width="9" style="37"/>
    <col min="14849" max="14849" width="7.625" style="37" customWidth="1"/>
    <col min="14850" max="14861" width="6.5" style="37" customWidth="1"/>
    <col min="14862" max="15104" width="9" style="37"/>
    <col min="15105" max="15105" width="7.625" style="37" customWidth="1"/>
    <col min="15106" max="15117" width="6.5" style="37" customWidth="1"/>
    <col min="15118" max="15360" width="9" style="37"/>
    <col min="15361" max="15361" width="7.625" style="37" customWidth="1"/>
    <col min="15362" max="15373" width="6.5" style="37" customWidth="1"/>
    <col min="15374" max="15616" width="9" style="37"/>
    <col min="15617" max="15617" width="7.625" style="37" customWidth="1"/>
    <col min="15618" max="15629" width="6.5" style="37" customWidth="1"/>
    <col min="15630" max="15872" width="9" style="37"/>
    <col min="15873" max="15873" width="7.625" style="37" customWidth="1"/>
    <col min="15874" max="15885" width="6.5" style="37" customWidth="1"/>
    <col min="15886" max="16128" width="9" style="37"/>
    <col min="16129" max="16129" width="7.625" style="37" customWidth="1"/>
    <col min="16130" max="16141" width="6.5" style="37" customWidth="1"/>
    <col min="16142" max="16384" width="9" style="37"/>
  </cols>
  <sheetData>
    <row r="1" spans="1:13" ht="20.25" customHeight="1">
      <c r="A1" s="801" t="s">
        <v>196</v>
      </c>
      <c r="B1" s="801"/>
      <c r="C1" s="801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25" customHeight="1">
      <c r="A3" s="334" t="s">
        <v>530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24.95" customHeight="1">
      <c r="A4" s="871" t="s">
        <v>9</v>
      </c>
      <c r="B4" s="833" t="s">
        <v>574</v>
      </c>
      <c r="C4" s="834"/>
      <c r="D4" s="834"/>
      <c r="E4" s="833" t="s">
        <v>197</v>
      </c>
      <c r="F4" s="834"/>
      <c r="G4" s="834"/>
      <c r="H4" s="833" t="s">
        <v>198</v>
      </c>
      <c r="I4" s="834"/>
      <c r="J4" s="834"/>
      <c r="K4" s="833" t="s">
        <v>430</v>
      </c>
      <c r="L4" s="834"/>
      <c r="M4" s="836"/>
    </row>
    <row r="5" spans="1:13" ht="24.95" customHeight="1">
      <c r="A5" s="958"/>
      <c r="B5" s="402"/>
      <c r="C5" s="399" t="s">
        <v>29</v>
      </c>
      <c r="D5" s="399" t="s">
        <v>30</v>
      </c>
      <c r="E5" s="402"/>
      <c r="F5" s="399" t="s">
        <v>29</v>
      </c>
      <c r="G5" s="399" t="s">
        <v>30</v>
      </c>
      <c r="H5" s="402"/>
      <c r="I5" s="399" t="s">
        <v>29</v>
      </c>
      <c r="J5" s="399" t="s">
        <v>30</v>
      </c>
      <c r="K5" s="402"/>
      <c r="L5" s="399" t="s">
        <v>29</v>
      </c>
      <c r="M5" s="401" t="s">
        <v>30</v>
      </c>
    </row>
    <row r="6" spans="1:13" ht="24.95" customHeight="1">
      <c r="A6" s="150" t="s">
        <v>0</v>
      </c>
      <c r="B6" s="178">
        <v>429</v>
      </c>
      <c r="C6" s="160">
        <v>334</v>
      </c>
      <c r="D6" s="160">
        <v>95</v>
      </c>
      <c r="E6" s="160">
        <v>23</v>
      </c>
      <c r="F6" s="160">
        <v>23</v>
      </c>
      <c r="G6" s="160">
        <v>0</v>
      </c>
      <c r="H6" s="160">
        <v>301</v>
      </c>
      <c r="I6" s="160">
        <v>236</v>
      </c>
      <c r="J6" s="160">
        <v>65</v>
      </c>
      <c r="K6" s="160">
        <v>105</v>
      </c>
      <c r="L6" s="160">
        <v>75</v>
      </c>
      <c r="M6" s="172">
        <v>30</v>
      </c>
    </row>
    <row r="7" spans="1:13" ht="24.95" customHeight="1">
      <c r="A7" s="150" t="s">
        <v>252</v>
      </c>
      <c r="B7" s="178">
        <v>418</v>
      </c>
      <c r="C7" s="160">
        <v>331</v>
      </c>
      <c r="D7" s="160">
        <v>87</v>
      </c>
      <c r="E7" s="160">
        <v>20</v>
      </c>
      <c r="F7" s="160">
        <v>20</v>
      </c>
      <c r="G7" s="160">
        <v>0</v>
      </c>
      <c r="H7" s="160">
        <v>288</v>
      </c>
      <c r="I7" s="160">
        <v>230</v>
      </c>
      <c r="J7" s="160">
        <v>58</v>
      </c>
      <c r="K7" s="160">
        <v>110</v>
      </c>
      <c r="L7" s="160">
        <v>81</v>
      </c>
      <c r="M7" s="172">
        <v>29</v>
      </c>
    </row>
    <row r="8" spans="1:13" ht="24.95" customHeight="1">
      <c r="A8" s="150" t="s">
        <v>262</v>
      </c>
      <c r="B8" s="178">
        <v>408</v>
      </c>
      <c r="C8" s="160">
        <v>320</v>
      </c>
      <c r="D8" s="160">
        <v>88</v>
      </c>
      <c r="E8" s="160">
        <v>17</v>
      </c>
      <c r="F8" s="160">
        <v>17</v>
      </c>
      <c r="G8" s="160">
        <v>0</v>
      </c>
      <c r="H8" s="160">
        <v>286</v>
      </c>
      <c r="I8" s="160">
        <v>225</v>
      </c>
      <c r="J8" s="160">
        <v>61</v>
      </c>
      <c r="K8" s="160">
        <v>105</v>
      </c>
      <c r="L8" s="160">
        <v>78</v>
      </c>
      <c r="M8" s="172">
        <v>27</v>
      </c>
    </row>
    <row r="9" spans="1:13" ht="24.95" customHeight="1">
      <c r="A9" s="698" t="s">
        <v>686</v>
      </c>
      <c r="B9" s="178">
        <v>413</v>
      </c>
      <c r="C9" s="160">
        <v>325</v>
      </c>
      <c r="D9" s="160">
        <v>88</v>
      </c>
      <c r="E9" s="160">
        <v>24</v>
      </c>
      <c r="F9" s="160">
        <v>24</v>
      </c>
      <c r="G9" s="160">
        <v>0</v>
      </c>
      <c r="H9" s="160">
        <v>281</v>
      </c>
      <c r="I9" s="160">
        <v>222</v>
      </c>
      <c r="J9" s="160">
        <v>59</v>
      </c>
      <c r="K9" s="160">
        <v>108</v>
      </c>
      <c r="L9" s="160">
        <v>79</v>
      </c>
      <c r="M9" s="172">
        <v>29</v>
      </c>
    </row>
    <row r="10" spans="1:13" ht="24.95" customHeight="1">
      <c r="A10" s="698" t="s">
        <v>787</v>
      </c>
      <c r="B10" s="178">
        <v>414</v>
      </c>
      <c r="C10" s="160">
        <v>315</v>
      </c>
      <c r="D10" s="160">
        <v>99</v>
      </c>
      <c r="E10" s="160">
        <v>17</v>
      </c>
      <c r="F10" s="160">
        <v>17</v>
      </c>
      <c r="G10" s="160">
        <v>0</v>
      </c>
      <c r="H10" s="160">
        <v>288</v>
      </c>
      <c r="I10" s="160">
        <v>220</v>
      </c>
      <c r="J10" s="160">
        <v>68</v>
      </c>
      <c r="K10" s="160">
        <v>109</v>
      </c>
      <c r="L10" s="160">
        <v>78</v>
      </c>
      <c r="M10" s="172">
        <v>31</v>
      </c>
    </row>
    <row r="11" spans="1:13" ht="24" customHeight="1">
      <c r="A11" s="599" t="s">
        <v>791</v>
      </c>
      <c r="B11" s="179">
        <v>125</v>
      </c>
      <c r="C11" s="162">
        <v>78</v>
      </c>
      <c r="D11" s="162">
        <v>47</v>
      </c>
      <c r="E11" s="162">
        <v>13</v>
      </c>
      <c r="F11" s="162">
        <v>13</v>
      </c>
      <c r="G11" s="162">
        <v>0</v>
      </c>
      <c r="H11" s="162">
        <v>111</v>
      </c>
      <c r="I11" s="162">
        <v>64</v>
      </c>
      <c r="J11" s="162">
        <v>47</v>
      </c>
      <c r="K11" s="162">
        <v>1</v>
      </c>
      <c r="L11" s="162">
        <v>1</v>
      </c>
      <c r="M11" s="284">
        <v>0</v>
      </c>
    </row>
    <row r="12" spans="1:13" ht="17.100000000000001" customHeight="1">
      <c r="A12" s="342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"/>
    </row>
    <row r="13" spans="1:13" ht="17.100000000000001" customHeight="1">
      <c r="A13" s="799" t="s">
        <v>650</v>
      </c>
      <c r="B13" s="799"/>
      <c r="C13" s="799"/>
      <c r="D13" s="81"/>
      <c r="E13" s="81"/>
      <c r="F13" s="81"/>
      <c r="G13" s="81"/>
      <c r="H13" s="81"/>
    </row>
    <row r="14" spans="1:13" ht="17.100000000000001" customHeight="1">
      <c r="A14" s="799" t="s">
        <v>649</v>
      </c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</row>
    <row r="15" spans="1:13">
      <c r="A15" s="799" t="s">
        <v>616</v>
      </c>
      <c r="B15" s="799"/>
      <c r="C15" s="799"/>
      <c r="D15" s="799"/>
      <c r="E15" s="799"/>
      <c r="F15" s="799"/>
      <c r="G15" s="799"/>
      <c r="H15" s="799"/>
    </row>
    <row r="17" spans="2:13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82"/>
    </row>
  </sheetData>
  <mergeCells count="9">
    <mergeCell ref="A13:C13"/>
    <mergeCell ref="A14:L14"/>
    <mergeCell ref="A15:H15"/>
    <mergeCell ref="A1:C1"/>
    <mergeCell ref="A4:A5"/>
    <mergeCell ref="B4:D4"/>
    <mergeCell ref="E4:G4"/>
    <mergeCell ref="H4:J4"/>
    <mergeCell ref="K4:M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4" workbookViewId="0">
      <selection activeCell="B12" sqref="B12:S12"/>
    </sheetView>
  </sheetViews>
  <sheetFormatPr defaultRowHeight="13.5"/>
  <cols>
    <col min="1" max="1" width="10" style="37" customWidth="1"/>
    <col min="2" max="2" width="9" style="37" customWidth="1"/>
    <col min="3" max="4" width="9" style="37"/>
    <col min="5" max="19" width="7.25" style="37" customWidth="1"/>
    <col min="20" max="259" width="9" style="37"/>
    <col min="260" max="275" width="7.25" style="37" customWidth="1"/>
    <col min="276" max="515" width="9" style="37"/>
    <col min="516" max="531" width="7.25" style="37" customWidth="1"/>
    <col min="532" max="771" width="9" style="37"/>
    <col min="772" max="787" width="7.25" style="37" customWidth="1"/>
    <col min="788" max="1027" width="9" style="37"/>
    <col min="1028" max="1043" width="7.25" style="37" customWidth="1"/>
    <col min="1044" max="1283" width="9" style="37"/>
    <col min="1284" max="1299" width="7.25" style="37" customWidth="1"/>
    <col min="1300" max="1539" width="9" style="37"/>
    <col min="1540" max="1555" width="7.25" style="37" customWidth="1"/>
    <col min="1556" max="1795" width="9" style="37"/>
    <col min="1796" max="1811" width="7.25" style="37" customWidth="1"/>
    <col min="1812" max="2051" width="9" style="37"/>
    <col min="2052" max="2067" width="7.25" style="37" customWidth="1"/>
    <col min="2068" max="2307" width="9" style="37"/>
    <col min="2308" max="2323" width="7.25" style="37" customWidth="1"/>
    <col min="2324" max="2563" width="9" style="37"/>
    <col min="2564" max="2579" width="7.25" style="37" customWidth="1"/>
    <col min="2580" max="2819" width="9" style="37"/>
    <col min="2820" max="2835" width="7.25" style="37" customWidth="1"/>
    <col min="2836" max="3075" width="9" style="37"/>
    <col min="3076" max="3091" width="7.25" style="37" customWidth="1"/>
    <col min="3092" max="3331" width="9" style="37"/>
    <col min="3332" max="3347" width="7.25" style="37" customWidth="1"/>
    <col min="3348" max="3587" width="9" style="37"/>
    <col min="3588" max="3603" width="7.25" style="37" customWidth="1"/>
    <col min="3604" max="3843" width="9" style="37"/>
    <col min="3844" max="3859" width="7.25" style="37" customWidth="1"/>
    <col min="3860" max="4099" width="9" style="37"/>
    <col min="4100" max="4115" width="7.25" style="37" customWidth="1"/>
    <col min="4116" max="4355" width="9" style="37"/>
    <col min="4356" max="4371" width="7.25" style="37" customWidth="1"/>
    <col min="4372" max="4611" width="9" style="37"/>
    <col min="4612" max="4627" width="7.25" style="37" customWidth="1"/>
    <col min="4628" max="4867" width="9" style="37"/>
    <col min="4868" max="4883" width="7.25" style="37" customWidth="1"/>
    <col min="4884" max="5123" width="9" style="37"/>
    <col min="5124" max="5139" width="7.25" style="37" customWidth="1"/>
    <col min="5140" max="5379" width="9" style="37"/>
    <col min="5380" max="5395" width="7.25" style="37" customWidth="1"/>
    <col min="5396" max="5635" width="9" style="37"/>
    <col min="5636" max="5651" width="7.25" style="37" customWidth="1"/>
    <col min="5652" max="5891" width="9" style="37"/>
    <col min="5892" max="5907" width="7.25" style="37" customWidth="1"/>
    <col min="5908" max="6147" width="9" style="37"/>
    <col min="6148" max="6163" width="7.25" style="37" customWidth="1"/>
    <col min="6164" max="6403" width="9" style="37"/>
    <col min="6404" max="6419" width="7.25" style="37" customWidth="1"/>
    <col min="6420" max="6659" width="9" style="37"/>
    <col min="6660" max="6675" width="7.25" style="37" customWidth="1"/>
    <col min="6676" max="6915" width="9" style="37"/>
    <col min="6916" max="6931" width="7.25" style="37" customWidth="1"/>
    <col min="6932" max="7171" width="9" style="37"/>
    <col min="7172" max="7187" width="7.25" style="37" customWidth="1"/>
    <col min="7188" max="7427" width="9" style="37"/>
    <col min="7428" max="7443" width="7.25" style="37" customWidth="1"/>
    <col min="7444" max="7683" width="9" style="37"/>
    <col min="7684" max="7699" width="7.25" style="37" customWidth="1"/>
    <col min="7700" max="7939" width="9" style="37"/>
    <col min="7940" max="7955" width="7.25" style="37" customWidth="1"/>
    <col min="7956" max="8195" width="9" style="37"/>
    <col min="8196" max="8211" width="7.25" style="37" customWidth="1"/>
    <col min="8212" max="8451" width="9" style="37"/>
    <col min="8452" max="8467" width="7.25" style="37" customWidth="1"/>
    <col min="8468" max="8707" width="9" style="37"/>
    <col min="8708" max="8723" width="7.25" style="37" customWidth="1"/>
    <col min="8724" max="8963" width="9" style="37"/>
    <col min="8964" max="8979" width="7.25" style="37" customWidth="1"/>
    <col min="8980" max="9219" width="9" style="37"/>
    <col min="9220" max="9235" width="7.25" style="37" customWidth="1"/>
    <col min="9236" max="9475" width="9" style="37"/>
    <col min="9476" max="9491" width="7.25" style="37" customWidth="1"/>
    <col min="9492" max="9731" width="9" style="37"/>
    <col min="9732" max="9747" width="7.25" style="37" customWidth="1"/>
    <col min="9748" max="9987" width="9" style="37"/>
    <col min="9988" max="10003" width="7.25" style="37" customWidth="1"/>
    <col min="10004" max="10243" width="9" style="37"/>
    <col min="10244" max="10259" width="7.25" style="37" customWidth="1"/>
    <col min="10260" max="10499" width="9" style="37"/>
    <col min="10500" max="10515" width="7.25" style="37" customWidth="1"/>
    <col min="10516" max="10755" width="9" style="37"/>
    <col min="10756" max="10771" width="7.25" style="37" customWidth="1"/>
    <col min="10772" max="11011" width="9" style="37"/>
    <col min="11012" max="11027" width="7.25" style="37" customWidth="1"/>
    <col min="11028" max="11267" width="9" style="37"/>
    <col min="11268" max="11283" width="7.25" style="37" customWidth="1"/>
    <col min="11284" max="11523" width="9" style="37"/>
    <col min="11524" max="11539" width="7.25" style="37" customWidth="1"/>
    <col min="11540" max="11779" width="9" style="37"/>
    <col min="11780" max="11795" width="7.25" style="37" customWidth="1"/>
    <col min="11796" max="12035" width="9" style="37"/>
    <col min="12036" max="12051" width="7.25" style="37" customWidth="1"/>
    <col min="12052" max="12291" width="9" style="37"/>
    <col min="12292" max="12307" width="7.25" style="37" customWidth="1"/>
    <col min="12308" max="12547" width="9" style="37"/>
    <col min="12548" max="12563" width="7.25" style="37" customWidth="1"/>
    <col min="12564" max="12803" width="9" style="37"/>
    <col min="12804" max="12819" width="7.25" style="37" customWidth="1"/>
    <col min="12820" max="13059" width="9" style="37"/>
    <col min="13060" max="13075" width="7.25" style="37" customWidth="1"/>
    <col min="13076" max="13315" width="9" style="37"/>
    <col min="13316" max="13331" width="7.25" style="37" customWidth="1"/>
    <col min="13332" max="13571" width="9" style="37"/>
    <col min="13572" max="13587" width="7.25" style="37" customWidth="1"/>
    <col min="13588" max="13827" width="9" style="37"/>
    <col min="13828" max="13843" width="7.25" style="37" customWidth="1"/>
    <col min="13844" max="14083" width="9" style="37"/>
    <col min="14084" max="14099" width="7.25" style="37" customWidth="1"/>
    <col min="14100" max="14339" width="9" style="37"/>
    <col min="14340" max="14355" width="7.25" style="37" customWidth="1"/>
    <col min="14356" max="14595" width="9" style="37"/>
    <col min="14596" max="14611" width="7.25" style="37" customWidth="1"/>
    <col min="14612" max="14851" width="9" style="37"/>
    <col min="14852" max="14867" width="7.25" style="37" customWidth="1"/>
    <col min="14868" max="15107" width="9" style="37"/>
    <col min="15108" max="15123" width="7.25" style="37" customWidth="1"/>
    <col min="15124" max="15363" width="9" style="37"/>
    <col min="15364" max="15379" width="7.25" style="37" customWidth="1"/>
    <col min="15380" max="15619" width="9" style="37"/>
    <col min="15620" max="15635" width="7.25" style="37" customWidth="1"/>
    <col min="15636" max="15875" width="9" style="37"/>
    <col min="15876" max="15891" width="7.25" style="37" customWidth="1"/>
    <col min="15892" max="16131" width="9" style="37"/>
    <col min="16132" max="16147" width="7.25" style="37" customWidth="1"/>
    <col min="16148" max="16384" width="9" style="37"/>
  </cols>
  <sheetData>
    <row r="1" spans="1:19" ht="20.25" customHeight="1">
      <c r="A1" s="801" t="s">
        <v>777</v>
      </c>
      <c r="B1" s="801"/>
      <c r="C1" s="801"/>
      <c r="D1" s="801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0.25" customHeight="1">
      <c r="A3" s="863" t="s">
        <v>555</v>
      </c>
      <c r="B3" s="863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19" ht="24.95" customHeight="1">
      <c r="A4" s="971" t="s">
        <v>199</v>
      </c>
      <c r="B4" s="966" t="s">
        <v>200</v>
      </c>
      <c r="C4" s="969"/>
      <c r="D4" s="969"/>
      <c r="E4" s="969"/>
      <c r="F4" s="969"/>
      <c r="G4" s="970"/>
      <c r="H4" s="972" t="s">
        <v>201</v>
      </c>
      <c r="I4" s="973"/>
      <c r="J4" s="973"/>
      <c r="K4" s="974"/>
      <c r="L4" s="967" t="s">
        <v>202</v>
      </c>
      <c r="M4" s="968"/>
      <c r="N4" s="968"/>
      <c r="O4" s="975"/>
      <c r="P4" s="967" t="s">
        <v>203</v>
      </c>
      <c r="Q4" s="968"/>
      <c r="R4" s="968"/>
      <c r="S4" s="968"/>
    </row>
    <row r="5" spans="1:19" ht="24.95" customHeight="1">
      <c r="A5" s="954"/>
      <c r="B5" s="899" t="s">
        <v>776</v>
      </c>
      <c r="C5" s="909"/>
      <c r="D5" s="910"/>
      <c r="E5" s="930" t="s">
        <v>105</v>
      </c>
      <c r="F5" s="930" t="s">
        <v>106</v>
      </c>
      <c r="G5" s="930" t="s">
        <v>204</v>
      </c>
      <c r="H5" s="903" t="s">
        <v>33</v>
      </c>
      <c r="I5" s="930" t="s">
        <v>105</v>
      </c>
      <c r="J5" s="930" t="s">
        <v>106</v>
      </c>
      <c r="K5" s="930" t="s">
        <v>204</v>
      </c>
      <c r="L5" s="903" t="s">
        <v>33</v>
      </c>
      <c r="M5" s="930" t="s">
        <v>105</v>
      </c>
      <c r="N5" s="930" t="s">
        <v>106</v>
      </c>
      <c r="O5" s="930" t="s">
        <v>204</v>
      </c>
      <c r="P5" s="903" t="s">
        <v>33</v>
      </c>
      <c r="Q5" s="930" t="s">
        <v>105</v>
      </c>
      <c r="R5" s="930" t="s">
        <v>106</v>
      </c>
      <c r="S5" s="966" t="s">
        <v>204</v>
      </c>
    </row>
    <row r="6" spans="1:19" ht="24.95" customHeight="1">
      <c r="A6" s="952"/>
      <c r="B6" s="586"/>
      <c r="C6" s="587" t="s">
        <v>29</v>
      </c>
      <c r="D6" s="589" t="s">
        <v>30</v>
      </c>
      <c r="E6" s="930"/>
      <c r="F6" s="930"/>
      <c r="G6" s="930"/>
      <c r="H6" s="903"/>
      <c r="I6" s="930"/>
      <c r="J6" s="930"/>
      <c r="K6" s="930"/>
      <c r="L6" s="903"/>
      <c r="M6" s="930"/>
      <c r="N6" s="930"/>
      <c r="O6" s="930"/>
      <c r="P6" s="903"/>
      <c r="Q6" s="930"/>
      <c r="R6" s="930"/>
      <c r="S6" s="955"/>
    </row>
    <row r="7" spans="1:19" ht="24.95" customHeight="1">
      <c r="A7" s="149" t="s">
        <v>0</v>
      </c>
      <c r="B7" s="178">
        <v>115</v>
      </c>
      <c r="C7" s="160">
        <v>0</v>
      </c>
      <c r="D7" s="202">
        <v>0</v>
      </c>
      <c r="E7" s="160">
        <v>9</v>
      </c>
      <c r="F7" s="160">
        <v>9</v>
      </c>
      <c r="G7" s="202">
        <v>97</v>
      </c>
      <c r="H7" s="202">
        <v>1</v>
      </c>
      <c r="I7" s="202">
        <v>0</v>
      </c>
      <c r="J7" s="202">
        <v>0</v>
      </c>
      <c r="K7" s="202">
        <v>1</v>
      </c>
      <c r="L7" s="202">
        <v>0</v>
      </c>
      <c r="M7" s="202">
        <v>0</v>
      </c>
      <c r="N7" s="202">
        <v>0</v>
      </c>
      <c r="O7" s="202">
        <v>0</v>
      </c>
      <c r="P7" s="160">
        <v>114</v>
      </c>
      <c r="Q7" s="160">
        <v>9</v>
      </c>
      <c r="R7" s="160">
        <v>9</v>
      </c>
      <c r="S7" s="172">
        <v>96</v>
      </c>
    </row>
    <row r="8" spans="1:19" ht="24.95" customHeight="1">
      <c r="A8" s="317" t="s">
        <v>252</v>
      </c>
      <c r="B8" s="181">
        <v>85</v>
      </c>
      <c r="C8" s="182">
        <v>0</v>
      </c>
      <c r="D8" s="182">
        <v>0</v>
      </c>
      <c r="E8" s="182">
        <v>11</v>
      </c>
      <c r="F8" s="182">
        <v>19</v>
      </c>
      <c r="G8" s="182">
        <v>55</v>
      </c>
      <c r="H8" s="316">
        <f>SUM(I8:K8)</f>
        <v>4</v>
      </c>
      <c r="I8" s="316">
        <v>0</v>
      </c>
      <c r="J8" s="316">
        <v>0</v>
      </c>
      <c r="K8" s="316">
        <v>4</v>
      </c>
      <c r="L8" s="316">
        <v>1</v>
      </c>
      <c r="M8" s="316">
        <v>0</v>
      </c>
      <c r="N8" s="316">
        <v>0</v>
      </c>
      <c r="O8" s="316">
        <v>1</v>
      </c>
      <c r="P8" s="182">
        <v>80</v>
      </c>
      <c r="Q8" s="182">
        <v>11</v>
      </c>
      <c r="R8" s="182">
        <v>19</v>
      </c>
      <c r="S8" s="183">
        <v>50</v>
      </c>
    </row>
    <row r="9" spans="1:19" ht="24.95" customHeight="1">
      <c r="A9" s="317" t="s">
        <v>262</v>
      </c>
      <c r="B9" s="181">
        <v>85</v>
      </c>
      <c r="C9" s="182">
        <v>34</v>
      </c>
      <c r="D9" s="182">
        <v>51</v>
      </c>
      <c r="E9" s="182">
        <v>11</v>
      </c>
      <c r="F9" s="182">
        <v>19</v>
      </c>
      <c r="G9" s="182">
        <v>55</v>
      </c>
      <c r="H9" s="316">
        <v>4</v>
      </c>
      <c r="I9" s="316">
        <v>0</v>
      </c>
      <c r="J9" s="316">
        <v>0</v>
      </c>
      <c r="K9" s="316">
        <v>4</v>
      </c>
      <c r="L9" s="316">
        <v>1</v>
      </c>
      <c r="M9" s="316">
        <v>0</v>
      </c>
      <c r="N9" s="316">
        <v>0</v>
      </c>
      <c r="O9" s="316">
        <v>1</v>
      </c>
      <c r="P9" s="182">
        <v>80</v>
      </c>
      <c r="Q9" s="182">
        <v>11</v>
      </c>
      <c r="R9" s="182">
        <v>19</v>
      </c>
      <c r="S9" s="183">
        <v>50</v>
      </c>
    </row>
    <row r="10" spans="1:19" ht="24.95" customHeight="1">
      <c r="A10" s="698" t="s">
        <v>686</v>
      </c>
      <c r="B10" s="181">
        <v>106</v>
      </c>
      <c r="C10" s="182">
        <v>44</v>
      </c>
      <c r="D10" s="182">
        <v>62</v>
      </c>
      <c r="E10" s="182">
        <v>14</v>
      </c>
      <c r="F10" s="182">
        <v>20</v>
      </c>
      <c r="G10" s="182">
        <v>72</v>
      </c>
      <c r="H10" s="316">
        <v>5</v>
      </c>
      <c r="I10" s="316">
        <v>0</v>
      </c>
      <c r="J10" s="316">
        <v>0</v>
      </c>
      <c r="K10" s="316">
        <v>5</v>
      </c>
      <c r="L10" s="316">
        <v>1</v>
      </c>
      <c r="M10" s="316">
        <v>0</v>
      </c>
      <c r="N10" s="316">
        <v>0</v>
      </c>
      <c r="O10" s="316">
        <v>1</v>
      </c>
      <c r="P10" s="182">
        <v>100</v>
      </c>
      <c r="Q10" s="182">
        <v>14</v>
      </c>
      <c r="R10" s="182">
        <v>20</v>
      </c>
      <c r="S10" s="183">
        <v>66</v>
      </c>
    </row>
    <row r="11" spans="1:19" s="83" customFormat="1" ht="24.95" customHeight="1">
      <c r="A11" s="698" t="s">
        <v>787</v>
      </c>
      <c r="B11" s="181">
        <v>56</v>
      </c>
      <c r="C11" s="182">
        <v>28</v>
      </c>
      <c r="D11" s="182">
        <v>28</v>
      </c>
      <c r="E11" s="182">
        <v>7</v>
      </c>
      <c r="F11" s="182">
        <v>13</v>
      </c>
      <c r="G11" s="182">
        <v>36</v>
      </c>
      <c r="H11" s="316">
        <v>4</v>
      </c>
      <c r="I11" s="316">
        <v>0</v>
      </c>
      <c r="J11" s="316">
        <v>0</v>
      </c>
      <c r="K11" s="316">
        <v>4</v>
      </c>
      <c r="L11" s="316">
        <v>1</v>
      </c>
      <c r="M11" s="316">
        <v>0</v>
      </c>
      <c r="N11" s="316">
        <v>0</v>
      </c>
      <c r="O11" s="316">
        <v>1</v>
      </c>
      <c r="P11" s="182">
        <v>51</v>
      </c>
      <c r="Q11" s="182">
        <v>7</v>
      </c>
      <c r="R11" s="182">
        <v>13</v>
      </c>
      <c r="S11" s="183">
        <v>31</v>
      </c>
    </row>
    <row r="12" spans="1:19" s="83" customFormat="1" ht="25.5" customHeight="1">
      <c r="A12" s="599" t="s">
        <v>791</v>
      </c>
      <c r="B12" s="184">
        <v>60</v>
      </c>
      <c r="C12" s="185">
        <v>25</v>
      </c>
      <c r="D12" s="185">
        <v>35</v>
      </c>
      <c r="E12" s="185">
        <v>8</v>
      </c>
      <c r="F12" s="185">
        <v>12</v>
      </c>
      <c r="G12" s="185">
        <v>40</v>
      </c>
      <c r="H12" s="213">
        <v>2</v>
      </c>
      <c r="I12" s="213">
        <v>0</v>
      </c>
      <c r="J12" s="213">
        <v>0</v>
      </c>
      <c r="K12" s="213">
        <v>2</v>
      </c>
      <c r="L12" s="213">
        <v>0</v>
      </c>
      <c r="M12" s="213">
        <v>0</v>
      </c>
      <c r="N12" s="213">
        <v>0</v>
      </c>
      <c r="O12" s="213">
        <v>0</v>
      </c>
      <c r="P12" s="185">
        <v>58</v>
      </c>
      <c r="Q12" s="185">
        <v>8</v>
      </c>
      <c r="R12" s="185">
        <v>12</v>
      </c>
      <c r="S12" s="186">
        <v>38</v>
      </c>
    </row>
    <row r="13" spans="1:19" ht="17.100000000000001" customHeight="1">
      <c r="A13" s="52"/>
      <c r="B13" s="85"/>
      <c r="C13" s="85"/>
      <c r="D13" s="85"/>
      <c r="E13" s="85"/>
      <c r="F13" s="85"/>
      <c r="G13" s="85"/>
      <c r="H13" s="359"/>
      <c r="I13" s="359"/>
      <c r="J13" s="359"/>
      <c r="K13" s="359"/>
      <c r="L13" s="359"/>
      <c r="M13" s="359"/>
      <c r="N13" s="359"/>
      <c r="O13" s="359"/>
      <c r="P13" s="85"/>
      <c r="Q13" s="85"/>
      <c r="R13" s="85"/>
      <c r="S13" s="85"/>
    </row>
    <row r="14" spans="1:19">
      <c r="A14" s="806" t="s">
        <v>614</v>
      </c>
      <c r="B14" s="806"/>
      <c r="C14" s="80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</sheetData>
  <mergeCells count="24">
    <mergeCell ref="A14:C14"/>
    <mergeCell ref="P4:S4"/>
    <mergeCell ref="B4:G4"/>
    <mergeCell ref="A1:D1"/>
    <mergeCell ref="A3:B3"/>
    <mergeCell ref="A4:A6"/>
    <mergeCell ref="H4:K4"/>
    <mergeCell ref="L4:O4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B5:D5"/>
    <mergeCell ref="M5:M6"/>
    <mergeCell ref="N5:N6"/>
    <mergeCell ref="O5:O6"/>
    <mergeCell ref="P5:P6"/>
    <mergeCell ref="Q5:Q6"/>
  </mergeCells>
  <phoneticPr fontId="3" type="noConversion"/>
  <pageMargins left="0.23622047244094491" right="0.1968503937007874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4" workbookViewId="0">
      <selection activeCell="R13" sqref="R13"/>
    </sheetView>
  </sheetViews>
  <sheetFormatPr defaultRowHeight="13.5"/>
  <cols>
    <col min="1" max="1" width="11.125" style="20" customWidth="1"/>
    <col min="2" max="4" width="8.125" style="20" customWidth="1"/>
    <col min="5" max="5" width="10.375" style="20" customWidth="1"/>
    <col min="6" max="6" width="12.375" style="20" customWidth="1"/>
    <col min="7" max="7" width="10.5" style="20" customWidth="1"/>
    <col min="8" max="9" width="8.125" style="20" customWidth="1"/>
    <col min="10" max="10" width="7.875" style="20" customWidth="1"/>
    <col min="11" max="11" width="8.125" style="20" customWidth="1"/>
    <col min="12" max="12" width="8.625" style="20" customWidth="1"/>
    <col min="13" max="13" width="9.375" style="20" customWidth="1"/>
    <col min="14" max="14" width="8.75" style="20" customWidth="1"/>
    <col min="15" max="15" width="13.5" style="20" customWidth="1"/>
    <col min="16" max="256" width="9" style="20"/>
    <col min="257" max="257" width="9.75" style="20" customWidth="1"/>
    <col min="258" max="270" width="8.125" style="20" customWidth="1"/>
    <col min="271" max="271" width="5.5" style="20" bestFit="1" customWidth="1"/>
    <col min="272" max="512" width="9" style="20"/>
    <col min="513" max="513" width="9.75" style="20" customWidth="1"/>
    <col min="514" max="526" width="8.125" style="20" customWidth="1"/>
    <col min="527" max="527" width="5.5" style="20" bestFit="1" customWidth="1"/>
    <col min="528" max="768" width="9" style="20"/>
    <col min="769" max="769" width="9.75" style="20" customWidth="1"/>
    <col min="770" max="782" width="8.125" style="20" customWidth="1"/>
    <col min="783" max="783" width="5.5" style="20" bestFit="1" customWidth="1"/>
    <col min="784" max="1024" width="9" style="20"/>
    <col min="1025" max="1025" width="9.75" style="20" customWidth="1"/>
    <col min="1026" max="1038" width="8.125" style="20" customWidth="1"/>
    <col min="1039" max="1039" width="5.5" style="20" bestFit="1" customWidth="1"/>
    <col min="1040" max="1280" width="9" style="20"/>
    <col min="1281" max="1281" width="9.75" style="20" customWidth="1"/>
    <col min="1282" max="1294" width="8.125" style="20" customWidth="1"/>
    <col min="1295" max="1295" width="5.5" style="20" bestFit="1" customWidth="1"/>
    <col min="1296" max="1536" width="9" style="20"/>
    <col min="1537" max="1537" width="9.75" style="20" customWidth="1"/>
    <col min="1538" max="1550" width="8.125" style="20" customWidth="1"/>
    <col min="1551" max="1551" width="5.5" style="20" bestFit="1" customWidth="1"/>
    <col min="1552" max="1792" width="9" style="20"/>
    <col min="1793" max="1793" width="9.75" style="20" customWidth="1"/>
    <col min="1794" max="1806" width="8.125" style="20" customWidth="1"/>
    <col min="1807" max="1807" width="5.5" style="20" bestFit="1" customWidth="1"/>
    <col min="1808" max="2048" width="9" style="20"/>
    <col min="2049" max="2049" width="9.75" style="20" customWidth="1"/>
    <col min="2050" max="2062" width="8.125" style="20" customWidth="1"/>
    <col min="2063" max="2063" width="5.5" style="20" bestFit="1" customWidth="1"/>
    <col min="2064" max="2304" width="9" style="20"/>
    <col min="2305" max="2305" width="9.75" style="20" customWidth="1"/>
    <col min="2306" max="2318" width="8.125" style="20" customWidth="1"/>
    <col min="2319" max="2319" width="5.5" style="20" bestFit="1" customWidth="1"/>
    <col min="2320" max="2560" width="9" style="20"/>
    <col min="2561" max="2561" width="9.75" style="20" customWidth="1"/>
    <col min="2562" max="2574" width="8.125" style="20" customWidth="1"/>
    <col min="2575" max="2575" width="5.5" style="20" bestFit="1" customWidth="1"/>
    <col min="2576" max="2816" width="9" style="20"/>
    <col min="2817" max="2817" width="9.75" style="20" customWidth="1"/>
    <col min="2818" max="2830" width="8.125" style="20" customWidth="1"/>
    <col min="2831" max="2831" width="5.5" style="20" bestFit="1" customWidth="1"/>
    <col min="2832" max="3072" width="9" style="20"/>
    <col min="3073" max="3073" width="9.75" style="20" customWidth="1"/>
    <col min="3074" max="3086" width="8.125" style="20" customWidth="1"/>
    <col min="3087" max="3087" width="5.5" style="20" bestFit="1" customWidth="1"/>
    <col min="3088" max="3328" width="9" style="20"/>
    <col min="3329" max="3329" width="9.75" style="20" customWidth="1"/>
    <col min="3330" max="3342" width="8.125" style="20" customWidth="1"/>
    <col min="3343" max="3343" width="5.5" style="20" bestFit="1" customWidth="1"/>
    <col min="3344" max="3584" width="9" style="20"/>
    <col min="3585" max="3585" width="9.75" style="20" customWidth="1"/>
    <col min="3586" max="3598" width="8.125" style="20" customWidth="1"/>
    <col min="3599" max="3599" width="5.5" style="20" bestFit="1" customWidth="1"/>
    <col min="3600" max="3840" width="9" style="20"/>
    <col min="3841" max="3841" width="9.75" style="20" customWidth="1"/>
    <col min="3842" max="3854" width="8.125" style="20" customWidth="1"/>
    <col min="3855" max="3855" width="5.5" style="20" bestFit="1" customWidth="1"/>
    <col min="3856" max="4096" width="9" style="20"/>
    <col min="4097" max="4097" width="9.75" style="20" customWidth="1"/>
    <col min="4098" max="4110" width="8.125" style="20" customWidth="1"/>
    <col min="4111" max="4111" width="5.5" style="20" bestFit="1" customWidth="1"/>
    <col min="4112" max="4352" width="9" style="20"/>
    <col min="4353" max="4353" width="9.75" style="20" customWidth="1"/>
    <col min="4354" max="4366" width="8.125" style="20" customWidth="1"/>
    <col min="4367" max="4367" width="5.5" style="20" bestFit="1" customWidth="1"/>
    <col min="4368" max="4608" width="9" style="20"/>
    <col min="4609" max="4609" width="9.75" style="20" customWidth="1"/>
    <col min="4610" max="4622" width="8.125" style="20" customWidth="1"/>
    <col min="4623" max="4623" width="5.5" style="20" bestFit="1" customWidth="1"/>
    <col min="4624" max="4864" width="9" style="20"/>
    <col min="4865" max="4865" width="9.75" style="20" customWidth="1"/>
    <col min="4866" max="4878" width="8.125" style="20" customWidth="1"/>
    <col min="4879" max="4879" width="5.5" style="20" bestFit="1" customWidth="1"/>
    <col min="4880" max="5120" width="9" style="20"/>
    <col min="5121" max="5121" width="9.75" style="20" customWidth="1"/>
    <col min="5122" max="5134" width="8.125" style="20" customWidth="1"/>
    <col min="5135" max="5135" width="5.5" style="20" bestFit="1" customWidth="1"/>
    <col min="5136" max="5376" width="9" style="20"/>
    <col min="5377" max="5377" width="9.75" style="20" customWidth="1"/>
    <col min="5378" max="5390" width="8.125" style="20" customWidth="1"/>
    <col min="5391" max="5391" width="5.5" style="20" bestFit="1" customWidth="1"/>
    <col min="5392" max="5632" width="9" style="20"/>
    <col min="5633" max="5633" width="9.75" style="20" customWidth="1"/>
    <col min="5634" max="5646" width="8.125" style="20" customWidth="1"/>
    <col min="5647" max="5647" width="5.5" style="20" bestFit="1" customWidth="1"/>
    <col min="5648" max="5888" width="9" style="20"/>
    <col min="5889" max="5889" width="9.75" style="20" customWidth="1"/>
    <col min="5890" max="5902" width="8.125" style="20" customWidth="1"/>
    <col min="5903" max="5903" width="5.5" style="20" bestFit="1" customWidth="1"/>
    <col min="5904" max="6144" width="9" style="20"/>
    <col min="6145" max="6145" width="9.75" style="20" customWidth="1"/>
    <col min="6146" max="6158" width="8.125" style="20" customWidth="1"/>
    <col min="6159" max="6159" width="5.5" style="20" bestFit="1" customWidth="1"/>
    <col min="6160" max="6400" width="9" style="20"/>
    <col min="6401" max="6401" width="9.75" style="20" customWidth="1"/>
    <col min="6402" max="6414" width="8.125" style="20" customWidth="1"/>
    <col min="6415" max="6415" width="5.5" style="20" bestFit="1" customWidth="1"/>
    <col min="6416" max="6656" width="9" style="20"/>
    <col min="6657" max="6657" width="9.75" style="20" customWidth="1"/>
    <col min="6658" max="6670" width="8.125" style="20" customWidth="1"/>
    <col min="6671" max="6671" width="5.5" style="20" bestFit="1" customWidth="1"/>
    <col min="6672" max="6912" width="9" style="20"/>
    <col min="6913" max="6913" width="9.75" style="20" customWidth="1"/>
    <col min="6914" max="6926" width="8.125" style="20" customWidth="1"/>
    <col min="6927" max="6927" width="5.5" style="20" bestFit="1" customWidth="1"/>
    <col min="6928" max="7168" width="9" style="20"/>
    <col min="7169" max="7169" width="9.75" style="20" customWidth="1"/>
    <col min="7170" max="7182" width="8.125" style="20" customWidth="1"/>
    <col min="7183" max="7183" width="5.5" style="20" bestFit="1" customWidth="1"/>
    <col min="7184" max="7424" width="9" style="20"/>
    <col min="7425" max="7425" width="9.75" style="20" customWidth="1"/>
    <col min="7426" max="7438" width="8.125" style="20" customWidth="1"/>
    <col min="7439" max="7439" width="5.5" style="20" bestFit="1" customWidth="1"/>
    <col min="7440" max="7680" width="9" style="20"/>
    <col min="7681" max="7681" width="9.75" style="20" customWidth="1"/>
    <col min="7682" max="7694" width="8.125" style="20" customWidth="1"/>
    <col min="7695" max="7695" width="5.5" style="20" bestFit="1" customWidth="1"/>
    <col min="7696" max="7936" width="9" style="20"/>
    <col min="7937" max="7937" width="9.75" style="20" customWidth="1"/>
    <col min="7938" max="7950" width="8.125" style="20" customWidth="1"/>
    <col min="7951" max="7951" width="5.5" style="20" bestFit="1" customWidth="1"/>
    <col min="7952" max="8192" width="9" style="20"/>
    <col min="8193" max="8193" width="9.75" style="20" customWidth="1"/>
    <col min="8194" max="8206" width="8.125" style="20" customWidth="1"/>
    <col min="8207" max="8207" width="5.5" style="20" bestFit="1" customWidth="1"/>
    <col min="8208" max="8448" width="9" style="20"/>
    <col min="8449" max="8449" width="9.75" style="20" customWidth="1"/>
    <col min="8450" max="8462" width="8.125" style="20" customWidth="1"/>
    <col min="8463" max="8463" width="5.5" style="20" bestFit="1" customWidth="1"/>
    <col min="8464" max="8704" width="9" style="20"/>
    <col min="8705" max="8705" width="9.75" style="20" customWidth="1"/>
    <col min="8706" max="8718" width="8.125" style="20" customWidth="1"/>
    <col min="8719" max="8719" width="5.5" style="20" bestFit="1" customWidth="1"/>
    <col min="8720" max="8960" width="9" style="20"/>
    <col min="8961" max="8961" width="9.75" style="20" customWidth="1"/>
    <col min="8962" max="8974" width="8.125" style="20" customWidth="1"/>
    <col min="8975" max="8975" width="5.5" style="20" bestFit="1" customWidth="1"/>
    <col min="8976" max="9216" width="9" style="20"/>
    <col min="9217" max="9217" width="9.75" style="20" customWidth="1"/>
    <col min="9218" max="9230" width="8.125" style="20" customWidth="1"/>
    <col min="9231" max="9231" width="5.5" style="20" bestFit="1" customWidth="1"/>
    <col min="9232" max="9472" width="9" style="20"/>
    <col min="9473" max="9473" width="9.75" style="20" customWidth="1"/>
    <col min="9474" max="9486" width="8.125" style="20" customWidth="1"/>
    <col min="9487" max="9487" width="5.5" style="20" bestFit="1" customWidth="1"/>
    <col min="9488" max="9728" width="9" style="20"/>
    <col min="9729" max="9729" width="9.75" style="20" customWidth="1"/>
    <col min="9730" max="9742" width="8.125" style="20" customWidth="1"/>
    <col min="9743" max="9743" width="5.5" style="20" bestFit="1" customWidth="1"/>
    <col min="9744" max="9984" width="9" style="20"/>
    <col min="9985" max="9985" width="9.75" style="20" customWidth="1"/>
    <col min="9986" max="9998" width="8.125" style="20" customWidth="1"/>
    <col min="9999" max="9999" width="5.5" style="20" bestFit="1" customWidth="1"/>
    <col min="10000" max="10240" width="9" style="20"/>
    <col min="10241" max="10241" width="9.75" style="20" customWidth="1"/>
    <col min="10242" max="10254" width="8.125" style="20" customWidth="1"/>
    <col min="10255" max="10255" width="5.5" style="20" bestFit="1" customWidth="1"/>
    <col min="10256" max="10496" width="9" style="20"/>
    <col min="10497" max="10497" width="9.75" style="20" customWidth="1"/>
    <col min="10498" max="10510" width="8.125" style="20" customWidth="1"/>
    <col min="10511" max="10511" width="5.5" style="20" bestFit="1" customWidth="1"/>
    <col min="10512" max="10752" width="9" style="20"/>
    <col min="10753" max="10753" width="9.75" style="20" customWidth="1"/>
    <col min="10754" max="10766" width="8.125" style="20" customWidth="1"/>
    <col min="10767" max="10767" width="5.5" style="20" bestFit="1" customWidth="1"/>
    <col min="10768" max="11008" width="9" style="20"/>
    <col min="11009" max="11009" width="9.75" style="20" customWidth="1"/>
    <col min="11010" max="11022" width="8.125" style="20" customWidth="1"/>
    <col min="11023" max="11023" width="5.5" style="20" bestFit="1" customWidth="1"/>
    <col min="11024" max="11264" width="9" style="20"/>
    <col min="11265" max="11265" width="9.75" style="20" customWidth="1"/>
    <col min="11266" max="11278" width="8.125" style="20" customWidth="1"/>
    <col min="11279" max="11279" width="5.5" style="20" bestFit="1" customWidth="1"/>
    <col min="11280" max="11520" width="9" style="20"/>
    <col min="11521" max="11521" width="9.75" style="20" customWidth="1"/>
    <col min="11522" max="11534" width="8.125" style="20" customWidth="1"/>
    <col min="11535" max="11535" width="5.5" style="20" bestFit="1" customWidth="1"/>
    <col min="11536" max="11776" width="9" style="20"/>
    <col min="11777" max="11777" width="9.75" style="20" customWidth="1"/>
    <col min="11778" max="11790" width="8.125" style="20" customWidth="1"/>
    <col min="11791" max="11791" width="5.5" style="20" bestFit="1" customWidth="1"/>
    <col min="11792" max="12032" width="9" style="20"/>
    <col min="12033" max="12033" width="9.75" style="20" customWidth="1"/>
    <col min="12034" max="12046" width="8.125" style="20" customWidth="1"/>
    <col min="12047" max="12047" width="5.5" style="20" bestFit="1" customWidth="1"/>
    <col min="12048" max="12288" width="9" style="20"/>
    <col min="12289" max="12289" width="9.75" style="20" customWidth="1"/>
    <col min="12290" max="12302" width="8.125" style="20" customWidth="1"/>
    <col min="12303" max="12303" width="5.5" style="20" bestFit="1" customWidth="1"/>
    <col min="12304" max="12544" width="9" style="20"/>
    <col min="12545" max="12545" width="9.75" style="20" customWidth="1"/>
    <col min="12546" max="12558" width="8.125" style="20" customWidth="1"/>
    <col min="12559" max="12559" width="5.5" style="20" bestFit="1" customWidth="1"/>
    <col min="12560" max="12800" width="9" style="20"/>
    <col min="12801" max="12801" width="9.75" style="20" customWidth="1"/>
    <col min="12802" max="12814" width="8.125" style="20" customWidth="1"/>
    <col min="12815" max="12815" width="5.5" style="20" bestFit="1" customWidth="1"/>
    <col min="12816" max="13056" width="9" style="20"/>
    <col min="13057" max="13057" width="9.75" style="20" customWidth="1"/>
    <col min="13058" max="13070" width="8.125" style="20" customWidth="1"/>
    <col min="13071" max="13071" width="5.5" style="20" bestFit="1" customWidth="1"/>
    <col min="13072" max="13312" width="9" style="20"/>
    <col min="13313" max="13313" width="9.75" style="20" customWidth="1"/>
    <col min="13314" max="13326" width="8.125" style="20" customWidth="1"/>
    <col min="13327" max="13327" width="5.5" style="20" bestFit="1" customWidth="1"/>
    <col min="13328" max="13568" width="9" style="20"/>
    <col min="13569" max="13569" width="9.75" style="20" customWidth="1"/>
    <col min="13570" max="13582" width="8.125" style="20" customWidth="1"/>
    <col min="13583" max="13583" width="5.5" style="20" bestFit="1" customWidth="1"/>
    <col min="13584" max="13824" width="9" style="20"/>
    <col min="13825" max="13825" width="9.75" style="20" customWidth="1"/>
    <col min="13826" max="13838" width="8.125" style="20" customWidth="1"/>
    <col min="13839" max="13839" width="5.5" style="20" bestFit="1" customWidth="1"/>
    <col min="13840" max="14080" width="9" style="20"/>
    <col min="14081" max="14081" width="9.75" style="20" customWidth="1"/>
    <col min="14082" max="14094" width="8.125" style="20" customWidth="1"/>
    <col min="14095" max="14095" width="5.5" style="20" bestFit="1" customWidth="1"/>
    <col min="14096" max="14336" width="9" style="20"/>
    <col min="14337" max="14337" width="9.75" style="20" customWidth="1"/>
    <col min="14338" max="14350" width="8.125" style="20" customWidth="1"/>
    <col min="14351" max="14351" width="5.5" style="20" bestFit="1" customWidth="1"/>
    <col min="14352" max="14592" width="9" style="20"/>
    <col min="14593" max="14593" width="9.75" style="20" customWidth="1"/>
    <col min="14594" max="14606" width="8.125" style="20" customWidth="1"/>
    <col min="14607" max="14607" width="5.5" style="20" bestFit="1" customWidth="1"/>
    <col min="14608" max="14848" width="9" style="20"/>
    <col min="14849" max="14849" width="9.75" style="20" customWidth="1"/>
    <col min="14850" max="14862" width="8.125" style="20" customWidth="1"/>
    <col min="14863" max="14863" width="5.5" style="20" bestFit="1" customWidth="1"/>
    <col min="14864" max="15104" width="9" style="20"/>
    <col min="15105" max="15105" width="9.75" style="20" customWidth="1"/>
    <col min="15106" max="15118" width="8.125" style="20" customWidth="1"/>
    <col min="15119" max="15119" width="5.5" style="20" bestFit="1" customWidth="1"/>
    <col min="15120" max="15360" width="9" style="20"/>
    <col min="15361" max="15361" width="9.75" style="20" customWidth="1"/>
    <col min="15362" max="15374" width="8.125" style="20" customWidth="1"/>
    <col min="15375" max="15375" width="5.5" style="20" bestFit="1" customWidth="1"/>
    <col min="15376" max="15616" width="9" style="20"/>
    <col min="15617" max="15617" width="9.75" style="20" customWidth="1"/>
    <col min="15618" max="15630" width="8.125" style="20" customWidth="1"/>
    <col min="15631" max="15631" width="5.5" style="20" bestFit="1" customWidth="1"/>
    <col min="15632" max="15872" width="9" style="20"/>
    <col min="15873" max="15873" width="9.75" style="20" customWidth="1"/>
    <col min="15874" max="15886" width="8.125" style="20" customWidth="1"/>
    <col min="15887" max="15887" width="5.5" style="20" bestFit="1" customWidth="1"/>
    <col min="15888" max="16128" width="9" style="20"/>
    <col min="16129" max="16129" width="9.75" style="20" customWidth="1"/>
    <col min="16130" max="16142" width="8.125" style="20" customWidth="1"/>
    <col min="16143" max="16143" width="5.5" style="20" bestFit="1" customWidth="1"/>
    <col min="16144" max="16384" width="9" style="20"/>
  </cols>
  <sheetData>
    <row r="1" spans="1:17" ht="20.25" customHeight="1">
      <c r="A1" s="801" t="s">
        <v>280</v>
      </c>
      <c r="B1" s="801"/>
      <c r="C1" s="801"/>
      <c r="D1" s="801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7" s="346" customFormat="1" ht="16.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7" ht="20.25" customHeight="1">
      <c r="A3" s="372" t="s">
        <v>534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21"/>
    </row>
    <row r="4" spans="1:17" ht="22.5" customHeight="1">
      <c r="A4" s="802" t="s">
        <v>682</v>
      </c>
      <c r="B4" s="807" t="s">
        <v>28</v>
      </c>
      <c r="C4" s="389"/>
      <c r="D4" s="388"/>
      <c r="E4" s="809" t="s">
        <v>281</v>
      </c>
      <c r="F4" s="810"/>
      <c r="G4" s="804" t="s">
        <v>282</v>
      </c>
      <c r="H4" s="804" t="s">
        <v>283</v>
      </c>
      <c r="I4" s="804" t="s">
        <v>668</v>
      </c>
      <c r="J4" s="804" t="s">
        <v>284</v>
      </c>
      <c r="K4" s="804" t="s">
        <v>285</v>
      </c>
      <c r="L4" s="804" t="s">
        <v>543</v>
      </c>
      <c r="M4" s="804" t="s">
        <v>286</v>
      </c>
      <c r="N4" s="807" t="s">
        <v>350</v>
      </c>
      <c r="O4" s="22"/>
    </row>
    <row r="5" spans="1:17" ht="22.5" customHeight="1">
      <c r="A5" s="803"/>
      <c r="B5" s="805"/>
      <c r="C5" s="78" t="s">
        <v>29</v>
      </c>
      <c r="D5" s="78" t="s">
        <v>30</v>
      </c>
      <c r="E5" s="438" t="s">
        <v>31</v>
      </c>
      <c r="F5" s="438" t="s">
        <v>351</v>
      </c>
      <c r="G5" s="805"/>
      <c r="H5" s="805"/>
      <c r="I5" s="805"/>
      <c r="J5" s="805"/>
      <c r="K5" s="805"/>
      <c r="L5" s="805"/>
      <c r="M5" s="805"/>
      <c r="N5" s="808"/>
      <c r="O5" s="22"/>
    </row>
    <row r="6" spans="1:17" ht="24" customHeight="1">
      <c r="A6" s="149" t="s">
        <v>255</v>
      </c>
      <c r="B6" s="209">
        <v>2115</v>
      </c>
      <c r="C6" s="260">
        <v>0</v>
      </c>
      <c r="D6" s="260">
        <v>0</v>
      </c>
      <c r="E6" s="260">
        <v>266</v>
      </c>
      <c r="F6" s="260">
        <v>25</v>
      </c>
      <c r="G6" s="260">
        <v>65</v>
      </c>
      <c r="H6" s="260">
        <v>82</v>
      </c>
      <c r="I6" s="260">
        <v>18</v>
      </c>
      <c r="J6" s="260">
        <v>0</v>
      </c>
      <c r="K6" s="260">
        <v>558</v>
      </c>
      <c r="L6" s="260">
        <v>670</v>
      </c>
      <c r="M6" s="260">
        <v>422</v>
      </c>
      <c r="N6" s="646">
        <v>9</v>
      </c>
      <c r="O6" s="22"/>
    </row>
    <row r="7" spans="1:17" ht="24" customHeight="1">
      <c r="A7" s="149" t="s">
        <v>261</v>
      </c>
      <c r="B7" s="209">
        <v>2136</v>
      </c>
      <c r="C7" s="260">
        <v>0</v>
      </c>
      <c r="D7" s="260">
        <v>0</v>
      </c>
      <c r="E7" s="260">
        <v>255</v>
      </c>
      <c r="F7" s="260">
        <v>25</v>
      </c>
      <c r="G7" s="260">
        <v>66</v>
      </c>
      <c r="H7" s="260">
        <v>85</v>
      </c>
      <c r="I7" s="260">
        <v>17</v>
      </c>
      <c r="J7" s="260">
        <v>0</v>
      </c>
      <c r="K7" s="260">
        <v>554</v>
      </c>
      <c r="L7" s="260">
        <v>680</v>
      </c>
      <c r="M7" s="260">
        <v>445</v>
      </c>
      <c r="N7" s="646">
        <v>9</v>
      </c>
      <c r="O7" s="22"/>
    </row>
    <row r="8" spans="1:17" ht="24" customHeight="1">
      <c r="A8" s="439" t="s">
        <v>262</v>
      </c>
      <c r="B8" s="432">
        <v>2073</v>
      </c>
      <c r="C8" s="433">
        <v>0</v>
      </c>
      <c r="D8" s="433">
        <v>0</v>
      </c>
      <c r="E8" s="433">
        <v>269</v>
      </c>
      <c r="F8" s="433">
        <v>28</v>
      </c>
      <c r="G8" s="433">
        <v>54</v>
      </c>
      <c r="H8" s="433">
        <v>68</v>
      </c>
      <c r="I8" s="433">
        <v>22</v>
      </c>
      <c r="J8" s="433">
        <v>1</v>
      </c>
      <c r="K8" s="433">
        <v>609</v>
      </c>
      <c r="L8" s="433">
        <v>573</v>
      </c>
      <c r="M8" s="433">
        <v>431</v>
      </c>
      <c r="N8" s="435">
        <v>18</v>
      </c>
      <c r="O8" s="22"/>
    </row>
    <row r="9" spans="1:17" s="383" customFormat="1" ht="24" customHeight="1">
      <c r="A9" s="660" t="s">
        <v>686</v>
      </c>
      <c r="B9" s="209">
        <v>2170</v>
      </c>
      <c r="C9" s="260">
        <v>0</v>
      </c>
      <c r="D9" s="260">
        <v>0</v>
      </c>
      <c r="E9" s="661">
        <v>261</v>
      </c>
      <c r="F9" s="661">
        <v>25</v>
      </c>
      <c r="G9" s="661">
        <v>60</v>
      </c>
      <c r="H9" s="661">
        <v>87</v>
      </c>
      <c r="I9" s="661">
        <v>21</v>
      </c>
      <c r="J9" s="661">
        <v>1</v>
      </c>
      <c r="K9" s="661">
        <v>603</v>
      </c>
      <c r="L9" s="661">
        <v>660</v>
      </c>
      <c r="M9" s="661">
        <v>434</v>
      </c>
      <c r="N9" s="662">
        <v>18</v>
      </c>
      <c r="O9" s="379"/>
    </row>
    <row r="10" spans="1:17" ht="24" customHeight="1">
      <c r="A10" s="660" t="s">
        <v>787</v>
      </c>
      <c r="B10" s="209">
        <v>2243</v>
      </c>
      <c r="C10" s="260">
        <v>0</v>
      </c>
      <c r="D10" s="260">
        <v>0</v>
      </c>
      <c r="E10" s="663">
        <v>269</v>
      </c>
      <c r="F10" s="663">
        <v>25</v>
      </c>
      <c r="G10" s="663">
        <v>56</v>
      </c>
      <c r="H10" s="663">
        <v>90</v>
      </c>
      <c r="I10" s="663">
        <v>21</v>
      </c>
      <c r="J10" s="663">
        <v>1</v>
      </c>
      <c r="K10" s="663">
        <v>600</v>
      </c>
      <c r="L10" s="663">
        <v>708</v>
      </c>
      <c r="M10" s="663">
        <v>455</v>
      </c>
      <c r="N10" s="664">
        <v>18</v>
      </c>
      <c r="O10" s="22"/>
    </row>
    <row r="11" spans="1:17" ht="25.5" customHeight="1">
      <c r="A11" s="596" t="s">
        <v>791</v>
      </c>
      <c r="B11" s="739">
        <v>2387</v>
      </c>
      <c r="C11" s="260">
        <v>0</v>
      </c>
      <c r="D11" s="260">
        <v>0</v>
      </c>
      <c r="E11" s="740">
        <v>277</v>
      </c>
      <c r="F11" s="741">
        <v>25</v>
      </c>
      <c r="G11" s="741">
        <v>61</v>
      </c>
      <c r="H11" s="741">
        <v>90</v>
      </c>
      <c r="I11" s="741">
        <v>23</v>
      </c>
      <c r="J11" s="741">
        <v>1</v>
      </c>
      <c r="K11" s="741">
        <v>651</v>
      </c>
      <c r="L11" s="741">
        <v>737</v>
      </c>
      <c r="M11" s="741">
        <v>505</v>
      </c>
      <c r="N11" s="741">
        <v>17</v>
      </c>
    </row>
    <row r="12" spans="1:17" s="22" customFormat="1" ht="20.100000000000001" customHeight="1">
      <c r="A12" s="62"/>
      <c r="B12" s="770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223"/>
      <c r="Q12" s="492"/>
    </row>
    <row r="13" spans="1:17" s="22" customFormat="1" ht="20.100000000000001" customHeight="1">
      <c r="A13" s="597" t="s">
        <v>26</v>
      </c>
      <c r="B13" s="261">
        <f t="shared" ref="B13:B29" si="0">SUM(E13+F13+G13+H13+I13+J13+K13+L13+M13+N13)</f>
        <v>343</v>
      </c>
      <c r="C13" s="261">
        <v>0</v>
      </c>
      <c r="D13" s="261">
        <v>0</v>
      </c>
      <c r="E13" s="637">
        <v>35</v>
      </c>
      <c r="F13" s="637">
        <v>0</v>
      </c>
      <c r="G13" s="637">
        <v>9</v>
      </c>
      <c r="H13" s="637">
        <v>9</v>
      </c>
      <c r="I13" s="637">
        <v>4</v>
      </c>
      <c r="J13" s="637">
        <v>0</v>
      </c>
      <c r="K13" s="637">
        <v>91</v>
      </c>
      <c r="L13" s="637">
        <v>106</v>
      </c>
      <c r="M13" s="637">
        <v>85</v>
      </c>
      <c r="N13" s="637">
        <v>4</v>
      </c>
      <c r="O13" s="542"/>
      <c r="Q13" s="492"/>
    </row>
    <row r="14" spans="1:17" s="22" customFormat="1" ht="20.100000000000001" customHeight="1">
      <c r="A14" s="592" t="s">
        <v>699</v>
      </c>
      <c r="B14" s="261">
        <f t="shared" si="0"/>
        <v>220</v>
      </c>
      <c r="C14" s="261">
        <v>0</v>
      </c>
      <c r="D14" s="261">
        <v>0</v>
      </c>
      <c r="E14" s="637">
        <v>27</v>
      </c>
      <c r="F14" s="637">
        <v>0</v>
      </c>
      <c r="G14" s="637">
        <v>6</v>
      </c>
      <c r="H14" s="637">
        <v>4</v>
      </c>
      <c r="I14" s="637">
        <v>4</v>
      </c>
      <c r="J14" s="637">
        <v>0</v>
      </c>
      <c r="K14" s="637">
        <v>68</v>
      </c>
      <c r="L14" s="637">
        <v>57</v>
      </c>
      <c r="M14" s="637">
        <v>52</v>
      </c>
      <c r="N14" s="637">
        <v>2</v>
      </c>
      <c r="O14" s="542"/>
      <c r="Q14" s="492"/>
    </row>
    <row r="15" spans="1:17" s="22" customFormat="1" ht="20.100000000000001" customHeight="1">
      <c r="A15" s="598" t="s">
        <v>25</v>
      </c>
      <c r="B15" s="261">
        <f t="shared" si="0"/>
        <v>155</v>
      </c>
      <c r="C15" s="261">
        <v>0</v>
      </c>
      <c r="D15" s="261">
        <v>0</v>
      </c>
      <c r="E15" s="637">
        <v>14</v>
      </c>
      <c r="F15" s="637">
        <v>0</v>
      </c>
      <c r="G15" s="637">
        <v>7</v>
      </c>
      <c r="H15" s="637">
        <v>14</v>
      </c>
      <c r="I15" s="637">
        <v>1</v>
      </c>
      <c r="J15" s="637">
        <v>0</v>
      </c>
      <c r="K15" s="637">
        <v>8</v>
      </c>
      <c r="L15" s="637">
        <v>55</v>
      </c>
      <c r="M15" s="637">
        <v>56</v>
      </c>
      <c r="N15" s="637">
        <v>0</v>
      </c>
      <c r="O15" s="542"/>
      <c r="Q15" s="492"/>
    </row>
    <row r="16" spans="1:17" s="22" customFormat="1" ht="20.100000000000001" customHeight="1">
      <c r="A16" s="598" t="s">
        <v>24</v>
      </c>
      <c r="B16" s="261">
        <f t="shared" si="0"/>
        <v>33</v>
      </c>
      <c r="C16" s="261">
        <v>0</v>
      </c>
      <c r="D16" s="261">
        <v>0</v>
      </c>
      <c r="E16" s="637">
        <v>7</v>
      </c>
      <c r="F16" s="637">
        <v>0</v>
      </c>
      <c r="G16" s="637">
        <v>2</v>
      </c>
      <c r="H16" s="637">
        <v>4</v>
      </c>
      <c r="I16" s="637">
        <v>0</v>
      </c>
      <c r="J16" s="637">
        <v>0</v>
      </c>
      <c r="K16" s="637">
        <v>2</v>
      </c>
      <c r="L16" s="637">
        <v>12</v>
      </c>
      <c r="M16" s="637">
        <v>6</v>
      </c>
      <c r="N16" s="637">
        <v>0</v>
      </c>
      <c r="O16" s="542"/>
      <c r="Q16" s="492"/>
    </row>
    <row r="17" spans="1:17" s="22" customFormat="1" ht="20.100000000000001" customHeight="1">
      <c r="A17" s="594" t="s">
        <v>700</v>
      </c>
      <c r="B17" s="261">
        <f t="shared" si="0"/>
        <v>162</v>
      </c>
      <c r="C17" s="261">
        <v>0</v>
      </c>
      <c r="D17" s="261">
        <v>0</v>
      </c>
      <c r="E17" s="637">
        <v>16</v>
      </c>
      <c r="F17" s="637">
        <v>0</v>
      </c>
      <c r="G17" s="637">
        <v>2</v>
      </c>
      <c r="H17" s="637">
        <v>7</v>
      </c>
      <c r="I17" s="637">
        <v>1</v>
      </c>
      <c r="J17" s="637">
        <v>0</v>
      </c>
      <c r="K17" s="637">
        <v>26</v>
      </c>
      <c r="L17" s="637">
        <v>55</v>
      </c>
      <c r="M17" s="637">
        <v>55</v>
      </c>
      <c r="N17" s="637">
        <v>0</v>
      </c>
      <c r="O17" s="542"/>
      <c r="Q17" s="492"/>
    </row>
    <row r="18" spans="1:17" s="22" customFormat="1" ht="20.100000000000001" customHeight="1">
      <c r="A18" s="598" t="s">
        <v>23</v>
      </c>
      <c r="B18" s="261">
        <f t="shared" si="0"/>
        <v>44</v>
      </c>
      <c r="C18" s="261">
        <v>0</v>
      </c>
      <c r="D18" s="261">
        <v>0</v>
      </c>
      <c r="E18" s="637">
        <v>7</v>
      </c>
      <c r="F18" s="637">
        <v>0</v>
      </c>
      <c r="G18" s="637">
        <v>3</v>
      </c>
      <c r="H18" s="637">
        <v>2</v>
      </c>
      <c r="I18" s="637">
        <v>0</v>
      </c>
      <c r="J18" s="637">
        <v>0</v>
      </c>
      <c r="K18" s="637">
        <v>0</v>
      </c>
      <c r="L18" s="637">
        <v>23</v>
      </c>
      <c r="M18" s="637">
        <v>8</v>
      </c>
      <c r="N18" s="637">
        <v>1</v>
      </c>
      <c r="O18" s="542"/>
      <c r="Q18" s="492"/>
    </row>
    <row r="19" spans="1:17" s="22" customFormat="1" ht="20.100000000000001" customHeight="1">
      <c r="A19" s="598" t="s">
        <v>22</v>
      </c>
      <c r="B19" s="261">
        <f t="shared" si="0"/>
        <v>86</v>
      </c>
      <c r="C19" s="261">
        <v>0</v>
      </c>
      <c r="D19" s="261">
        <v>0</v>
      </c>
      <c r="E19" s="637">
        <v>12</v>
      </c>
      <c r="F19" s="637">
        <v>0</v>
      </c>
      <c r="G19" s="637">
        <v>2</v>
      </c>
      <c r="H19" s="637">
        <v>6</v>
      </c>
      <c r="I19" s="637">
        <v>0</v>
      </c>
      <c r="J19" s="637">
        <v>0</v>
      </c>
      <c r="K19" s="637">
        <v>1</v>
      </c>
      <c r="L19" s="637">
        <v>45</v>
      </c>
      <c r="M19" s="637">
        <v>20</v>
      </c>
      <c r="N19" s="637">
        <v>0</v>
      </c>
      <c r="O19" s="542"/>
      <c r="Q19" s="492"/>
    </row>
    <row r="20" spans="1:17" s="22" customFormat="1" ht="20.100000000000001" customHeight="1">
      <c r="A20" s="598" t="s">
        <v>21</v>
      </c>
      <c r="B20" s="261">
        <f t="shared" si="0"/>
        <v>65</v>
      </c>
      <c r="C20" s="261">
        <v>0</v>
      </c>
      <c r="D20" s="261">
        <v>0</v>
      </c>
      <c r="E20" s="637">
        <v>6</v>
      </c>
      <c r="F20" s="637">
        <v>0</v>
      </c>
      <c r="G20" s="637">
        <v>3</v>
      </c>
      <c r="H20" s="637">
        <v>6</v>
      </c>
      <c r="I20" s="637">
        <v>0</v>
      </c>
      <c r="J20" s="637">
        <v>0</v>
      </c>
      <c r="K20" s="637">
        <v>1</v>
      </c>
      <c r="L20" s="637">
        <v>32</v>
      </c>
      <c r="M20" s="637">
        <v>16</v>
      </c>
      <c r="N20" s="637">
        <v>1</v>
      </c>
      <c r="O20" s="542"/>
      <c r="Q20" s="492"/>
    </row>
    <row r="21" spans="1:17" s="22" customFormat="1" ht="20.100000000000001" customHeight="1">
      <c r="A21" s="598" t="s">
        <v>20</v>
      </c>
      <c r="B21" s="261">
        <f t="shared" si="0"/>
        <v>82</v>
      </c>
      <c r="C21" s="261">
        <v>0</v>
      </c>
      <c r="D21" s="261">
        <v>0</v>
      </c>
      <c r="E21" s="637">
        <v>9</v>
      </c>
      <c r="F21" s="637">
        <v>0</v>
      </c>
      <c r="G21" s="637">
        <v>2</v>
      </c>
      <c r="H21" s="637">
        <v>2</v>
      </c>
      <c r="I21" s="637">
        <v>1</v>
      </c>
      <c r="J21" s="637">
        <v>0</v>
      </c>
      <c r="K21" s="637">
        <v>22</v>
      </c>
      <c r="L21" s="637">
        <v>26</v>
      </c>
      <c r="M21" s="637">
        <v>20</v>
      </c>
      <c r="N21" s="637">
        <v>0</v>
      </c>
      <c r="O21" s="542"/>
      <c r="Q21" s="492"/>
    </row>
    <row r="22" spans="1:17" s="22" customFormat="1" ht="20.100000000000001" customHeight="1">
      <c r="A22" s="598" t="s">
        <v>19</v>
      </c>
      <c r="B22" s="261">
        <f t="shared" si="0"/>
        <v>40</v>
      </c>
      <c r="C22" s="261">
        <v>0</v>
      </c>
      <c r="D22" s="261">
        <v>0</v>
      </c>
      <c r="E22" s="637">
        <v>5</v>
      </c>
      <c r="F22" s="637">
        <v>0</v>
      </c>
      <c r="G22" s="637">
        <v>1</v>
      </c>
      <c r="H22" s="637">
        <v>7</v>
      </c>
      <c r="I22" s="637">
        <v>0</v>
      </c>
      <c r="J22" s="637">
        <v>0</v>
      </c>
      <c r="K22" s="637">
        <v>0</v>
      </c>
      <c r="L22" s="637">
        <v>19</v>
      </c>
      <c r="M22" s="637">
        <v>8</v>
      </c>
      <c r="N22" s="637">
        <v>0</v>
      </c>
      <c r="O22" s="542"/>
      <c r="Q22" s="492"/>
    </row>
    <row r="23" spans="1:17" s="22" customFormat="1" ht="20.100000000000001" customHeight="1">
      <c r="A23" s="598" t="s">
        <v>18</v>
      </c>
      <c r="B23" s="261">
        <f t="shared" si="0"/>
        <v>69</v>
      </c>
      <c r="C23" s="261">
        <v>0</v>
      </c>
      <c r="D23" s="261">
        <v>0</v>
      </c>
      <c r="E23" s="637">
        <v>8</v>
      </c>
      <c r="F23" s="637">
        <v>0</v>
      </c>
      <c r="G23" s="637">
        <v>2</v>
      </c>
      <c r="H23" s="637"/>
      <c r="I23" s="637">
        <v>1</v>
      </c>
      <c r="J23" s="637">
        <v>0</v>
      </c>
      <c r="K23" s="637">
        <v>14</v>
      </c>
      <c r="L23" s="637">
        <v>21</v>
      </c>
      <c r="M23" s="637">
        <v>22</v>
      </c>
      <c r="N23" s="637">
        <v>1</v>
      </c>
      <c r="O23" s="542"/>
      <c r="Q23" s="492"/>
    </row>
    <row r="24" spans="1:17" s="22" customFormat="1" ht="20.100000000000001" customHeight="1">
      <c r="A24" s="598" t="s">
        <v>17</v>
      </c>
      <c r="B24" s="261">
        <f t="shared" si="0"/>
        <v>198</v>
      </c>
      <c r="C24" s="261">
        <v>0</v>
      </c>
      <c r="D24" s="261">
        <v>0</v>
      </c>
      <c r="E24" s="637">
        <v>19</v>
      </c>
      <c r="F24" s="637">
        <v>0</v>
      </c>
      <c r="G24" s="637">
        <v>1</v>
      </c>
      <c r="H24" s="637">
        <v>4</v>
      </c>
      <c r="I24" s="637">
        <v>3</v>
      </c>
      <c r="J24" s="637">
        <v>0</v>
      </c>
      <c r="K24" s="637">
        <v>75</v>
      </c>
      <c r="L24" s="637">
        <v>74</v>
      </c>
      <c r="M24" s="637">
        <v>20</v>
      </c>
      <c r="N24" s="637">
        <v>2</v>
      </c>
      <c r="O24" s="542"/>
      <c r="Q24" s="492"/>
    </row>
    <row r="25" spans="1:17" s="22" customFormat="1" ht="20.100000000000001" customHeight="1">
      <c r="A25" s="598" t="s">
        <v>16</v>
      </c>
      <c r="B25" s="261">
        <f t="shared" si="0"/>
        <v>218</v>
      </c>
      <c r="C25" s="261">
        <v>0</v>
      </c>
      <c r="D25" s="261">
        <v>0</v>
      </c>
      <c r="E25" s="637">
        <v>25</v>
      </c>
      <c r="F25" s="637">
        <v>0</v>
      </c>
      <c r="G25" s="637">
        <v>8</v>
      </c>
      <c r="H25" s="637">
        <v>9</v>
      </c>
      <c r="I25" s="637">
        <v>1</v>
      </c>
      <c r="J25" s="637">
        <v>0</v>
      </c>
      <c r="K25" s="637">
        <v>55</v>
      </c>
      <c r="L25" s="637">
        <v>75</v>
      </c>
      <c r="M25" s="637">
        <v>45</v>
      </c>
      <c r="N25" s="637">
        <v>0</v>
      </c>
      <c r="O25" s="542"/>
      <c r="Q25" s="492"/>
    </row>
    <row r="26" spans="1:17" s="22" customFormat="1" ht="20.100000000000001" customHeight="1">
      <c r="A26" s="598" t="s">
        <v>15</v>
      </c>
      <c r="B26" s="261">
        <f t="shared" si="0"/>
        <v>45</v>
      </c>
      <c r="C26" s="261">
        <v>0</v>
      </c>
      <c r="D26" s="261">
        <v>0</v>
      </c>
      <c r="E26" s="637">
        <v>7</v>
      </c>
      <c r="F26" s="637">
        <v>0</v>
      </c>
      <c r="G26" s="637">
        <v>7</v>
      </c>
      <c r="H26" s="637">
        <v>5</v>
      </c>
      <c r="I26" s="637">
        <v>0</v>
      </c>
      <c r="J26" s="637">
        <v>0</v>
      </c>
      <c r="K26" s="637">
        <v>0</v>
      </c>
      <c r="L26" s="637">
        <v>16</v>
      </c>
      <c r="M26" s="637">
        <v>10</v>
      </c>
      <c r="N26" s="637">
        <v>0</v>
      </c>
      <c r="O26" s="542"/>
      <c r="Q26" s="492"/>
    </row>
    <row r="27" spans="1:17" s="22" customFormat="1" ht="20.100000000000001" customHeight="1">
      <c r="A27" s="598" t="s">
        <v>14</v>
      </c>
      <c r="B27" s="261">
        <f t="shared" si="0"/>
        <v>72</v>
      </c>
      <c r="C27" s="261">
        <v>0</v>
      </c>
      <c r="D27" s="261">
        <v>0</v>
      </c>
      <c r="E27" s="637">
        <v>8</v>
      </c>
      <c r="F27" s="637">
        <v>0</v>
      </c>
      <c r="G27" s="637">
        <v>1</v>
      </c>
      <c r="H27" s="637">
        <v>0</v>
      </c>
      <c r="I27" s="637">
        <v>1</v>
      </c>
      <c r="J27" s="637">
        <v>0</v>
      </c>
      <c r="K27" s="637">
        <v>34</v>
      </c>
      <c r="L27" s="637">
        <v>22</v>
      </c>
      <c r="M27" s="637">
        <v>5</v>
      </c>
      <c r="N27" s="637">
        <v>1</v>
      </c>
      <c r="O27" s="542"/>
      <c r="Q27" s="492"/>
    </row>
    <row r="28" spans="1:17" s="22" customFormat="1" ht="20.100000000000001" customHeight="1">
      <c r="A28" s="598" t="s">
        <v>13</v>
      </c>
      <c r="B28" s="261">
        <f t="shared" si="0"/>
        <v>503</v>
      </c>
      <c r="C28" s="261">
        <v>0</v>
      </c>
      <c r="D28" s="261">
        <v>0</v>
      </c>
      <c r="E28" s="637">
        <v>64</v>
      </c>
      <c r="F28" s="637">
        <v>25</v>
      </c>
      <c r="G28" s="637">
        <v>2</v>
      </c>
      <c r="H28" s="637">
        <v>3</v>
      </c>
      <c r="I28" s="637">
        <v>6</v>
      </c>
      <c r="J28" s="637">
        <v>1</v>
      </c>
      <c r="K28" s="637">
        <v>252</v>
      </c>
      <c r="L28" s="637">
        <v>82</v>
      </c>
      <c r="M28" s="637">
        <v>63</v>
      </c>
      <c r="N28" s="637">
        <v>5</v>
      </c>
      <c r="O28" s="542"/>
      <c r="Q28" s="492"/>
    </row>
    <row r="29" spans="1:17" s="375" customFormat="1" ht="20.100000000000001" customHeight="1">
      <c r="A29" s="599" t="s">
        <v>12</v>
      </c>
      <c r="B29" s="261">
        <f t="shared" si="0"/>
        <v>52</v>
      </c>
      <c r="C29" s="261">
        <v>0</v>
      </c>
      <c r="D29" s="261">
        <v>0</v>
      </c>
      <c r="E29" s="637">
        <v>8</v>
      </c>
      <c r="F29" s="637">
        <v>0</v>
      </c>
      <c r="G29" s="637">
        <v>3</v>
      </c>
      <c r="H29" s="637">
        <v>8</v>
      </c>
      <c r="I29" s="637">
        <v>0</v>
      </c>
      <c r="J29" s="637">
        <v>0</v>
      </c>
      <c r="K29" s="637">
        <v>2</v>
      </c>
      <c r="L29" s="637">
        <v>17</v>
      </c>
      <c r="M29" s="637">
        <v>14</v>
      </c>
      <c r="N29" s="637">
        <v>0</v>
      </c>
      <c r="O29" s="542"/>
    </row>
    <row r="30" spans="1:17" ht="17.100000000000001" customHeight="1">
      <c r="A30" s="376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</row>
    <row r="31" spans="1:17" ht="17.100000000000001" customHeight="1">
      <c r="A31" s="806" t="s">
        <v>666</v>
      </c>
      <c r="B31" s="80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7" ht="17.100000000000001" customHeight="1">
      <c r="A32" s="799" t="s">
        <v>667</v>
      </c>
      <c r="B32" s="799"/>
      <c r="C32" s="799"/>
      <c r="D32" s="799"/>
      <c r="E32" s="799"/>
      <c r="F32" s="799"/>
      <c r="G32" s="22"/>
      <c r="H32" s="22"/>
      <c r="I32" s="22"/>
      <c r="J32" s="22"/>
      <c r="K32" s="22"/>
      <c r="L32" s="22"/>
      <c r="M32" s="22"/>
      <c r="N32" s="22"/>
      <c r="O32" s="374"/>
    </row>
    <row r="33" spans="1:14">
      <c r="A33" s="800" t="s">
        <v>669</v>
      </c>
      <c r="B33" s="800"/>
      <c r="C33" s="800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1:14">
      <c r="A34" s="23"/>
    </row>
  </sheetData>
  <mergeCells count="15">
    <mergeCell ref="K4:K5"/>
    <mergeCell ref="L4:L5"/>
    <mergeCell ref="M4:M5"/>
    <mergeCell ref="N4:N5"/>
    <mergeCell ref="B4:B5"/>
    <mergeCell ref="E4:F4"/>
    <mergeCell ref="G4:G5"/>
    <mergeCell ref="H4:H5"/>
    <mergeCell ref="I4:I5"/>
    <mergeCell ref="A32:F32"/>
    <mergeCell ref="A33:C33"/>
    <mergeCell ref="A1:D1"/>
    <mergeCell ref="A4:A5"/>
    <mergeCell ref="J4:J5"/>
    <mergeCell ref="A31:B31"/>
  </mergeCells>
  <phoneticPr fontId="3" type="noConversion"/>
  <pageMargins left="0.62992125984251968" right="0.19685039370078741" top="0.35433070866141736" bottom="0.31496062992125984" header="0.35433070866141736" footer="0.51181102362204722"/>
  <pageSetup paperSize="9" scale="77" orientation="landscape" horizontalDpi="300" verticalDpi="300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10" sqref="B10:F10"/>
    </sheetView>
  </sheetViews>
  <sheetFormatPr defaultRowHeight="13.5"/>
  <cols>
    <col min="1" max="1" width="12.25" style="37" customWidth="1"/>
    <col min="2" max="4" width="13.625" style="40" customWidth="1"/>
    <col min="5" max="5" width="15.75" style="40" customWidth="1"/>
    <col min="6" max="6" width="13.625" style="40" customWidth="1"/>
    <col min="7" max="7" width="10.125" style="37" bestFit="1" customWidth="1"/>
    <col min="8" max="8" width="10.5" style="37" bestFit="1" customWidth="1"/>
    <col min="9" max="14" width="10.125" style="37" bestFit="1" customWidth="1"/>
    <col min="15" max="15" width="10.5" style="37" bestFit="1" customWidth="1"/>
    <col min="16" max="20" width="10.125" style="37" bestFit="1" customWidth="1"/>
    <col min="21" max="256" width="9" style="37"/>
    <col min="257" max="257" width="12.25" style="37" customWidth="1"/>
    <col min="258" max="260" width="13.625" style="37" customWidth="1"/>
    <col min="261" max="261" width="14.875" style="37" customWidth="1"/>
    <col min="262" max="262" width="13.625" style="37" customWidth="1"/>
    <col min="263" max="263" width="10.125" style="37" bestFit="1" customWidth="1"/>
    <col min="264" max="264" width="10.5" style="37" bestFit="1" customWidth="1"/>
    <col min="265" max="270" width="10.125" style="37" bestFit="1" customWidth="1"/>
    <col min="271" max="271" width="10.5" style="37" bestFit="1" customWidth="1"/>
    <col min="272" max="276" width="10.125" style="37" bestFit="1" customWidth="1"/>
    <col min="277" max="512" width="9" style="37"/>
    <col min="513" max="513" width="12.25" style="37" customWidth="1"/>
    <col min="514" max="516" width="13.625" style="37" customWidth="1"/>
    <col min="517" max="517" width="14.875" style="37" customWidth="1"/>
    <col min="518" max="518" width="13.625" style="37" customWidth="1"/>
    <col min="519" max="519" width="10.125" style="37" bestFit="1" customWidth="1"/>
    <col min="520" max="520" width="10.5" style="37" bestFit="1" customWidth="1"/>
    <col min="521" max="526" width="10.125" style="37" bestFit="1" customWidth="1"/>
    <col min="527" max="527" width="10.5" style="37" bestFit="1" customWidth="1"/>
    <col min="528" max="532" width="10.125" style="37" bestFit="1" customWidth="1"/>
    <col min="533" max="768" width="9" style="37"/>
    <col min="769" max="769" width="12.25" style="37" customWidth="1"/>
    <col min="770" max="772" width="13.625" style="37" customWidth="1"/>
    <col min="773" max="773" width="14.875" style="37" customWidth="1"/>
    <col min="774" max="774" width="13.625" style="37" customWidth="1"/>
    <col min="775" max="775" width="10.125" style="37" bestFit="1" customWidth="1"/>
    <col min="776" max="776" width="10.5" style="37" bestFit="1" customWidth="1"/>
    <col min="777" max="782" width="10.125" style="37" bestFit="1" customWidth="1"/>
    <col min="783" max="783" width="10.5" style="37" bestFit="1" customWidth="1"/>
    <col min="784" max="788" width="10.125" style="37" bestFit="1" customWidth="1"/>
    <col min="789" max="1024" width="9" style="37"/>
    <col min="1025" max="1025" width="12.25" style="37" customWidth="1"/>
    <col min="1026" max="1028" width="13.625" style="37" customWidth="1"/>
    <col min="1029" max="1029" width="14.875" style="37" customWidth="1"/>
    <col min="1030" max="1030" width="13.625" style="37" customWidth="1"/>
    <col min="1031" max="1031" width="10.125" style="37" bestFit="1" customWidth="1"/>
    <col min="1032" max="1032" width="10.5" style="37" bestFit="1" customWidth="1"/>
    <col min="1033" max="1038" width="10.125" style="37" bestFit="1" customWidth="1"/>
    <col min="1039" max="1039" width="10.5" style="37" bestFit="1" customWidth="1"/>
    <col min="1040" max="1044" width="10.125" style="37" bestFit="1" customWidth="1"/>
    <col min="1045" max="1280" width="9" style="37"/>
    <col min="1281" max="1281" width="12.25" style="37" customWidth="1"/>
    <col min="1282" max="1284" width="13.625" style="37" customWidth="1"/>
    <col min="1285" max="1285" width="14.875" style="37" customWidth="1"/>
    <col min="1286" max="1286" width="13.625" style="37" customWidth="1"/>
    <col min="1287" max="1287" width="10.125" style="37" bestFit="1" customWidth="1"/>
    <col min="1288" max="1288" width="10.5" style="37" bestFit="1" customWidth="1"/>
    <col min="1289" max="1294" width="10.125" style="37" bestFit="1" customWidth="1"/>
    <col min="1295" max="1295" width="10.5" style="37" bestFit="1" customWidth="1"/>
    <col min="1296" max="1300" width="10.125" style="37" bestFit="1" customWidth="1"/>
    <col min="1301" max="1536" width="9" style="37"/>
    <col min="1537" max="1537" width="12.25" style="37" customWidth="1"/>
    <col min="1538" max="1540" width="13.625" style="37" customWidth="1"/>
    <col min="1541" max="1541" width="14.875" style="37" customWidth="1"/>
    <col min="1542" max="1542" width="13.625" style="37" customWidth="1"/>
    <col min="1543" max="1543" width="10.125" style="37" bestFit="1" customWidth="1"/>
    <col min="1544" max="1544" width="10.5" style="37" bestFit="1" customWidth="1"/>
    <col min="1545" max="1550" width="10.125" style="37" bestFit="1" customWidth="1"/>
    <col min="1551" max="1551" width="10.5" style="37" bestFit="1" customWidth="1"/>
    <col min="1552" max="1556" width="10.125" style="37" bestFit="1" customWidth="1"/>
    <col min="1557" max="1792" width="9" style="37"/>
    <col min="1793" max="1793" width="12.25" style="37" customWidth="1"/>
    <col min="1794" max="1796" width="13.625" style="37" customWidth="1"/>
    <col min="1797" max="1797" width="14.875" style="37" customWidth="1"/>
    <col min="1798" max="1798" width="13.625" style="37" customWidth="1"/>
    <col min="1799" max="1799" width="10.125" style="37" bestFit="1" customWidth="1"/>
    <col min="1800" max="1800" width="10.5" style="37" bestFit="1" customWidth="1"/>
    <col min="1801" max="1806" width="10.125" style="37" bestFit="1" customWidth="1"/>
    <col min="1807" max="1807" width="10.5" style="37" bestFit="1" customWidth="1"/>
    <col min="1808" max="1812" width="10.125" style="37" bestFit="1" customWidth="1"/>
    <col min="1813" max="2048" width="9" style="37"/>
    <col min="2049" max="2049" width="12.25" style="37" customWidth="1"/>
    <col min="2050" max="2052" width="13.625" style="37" customWidth="1"/>
    <col min="2053" max="2053" width="14.875" style="37" customWidth="1"/>
    <col min="2054" max="2054" width="13.625" style="37" customWidth="1"/>
    <col min="2055" max="2055" width="10.125" style="37" bestFit="1" customWidth="1"/>
    <col min="2056" max="2056" width="10.5" style="37" bestFit="1" customWidth="1"/>
    <col min="2057" max="2062" width="10.125" style="37" bestFit="1" customWidth="1"/>
    <col min="2063" max="2063" width="10.5" style="37" bestFit="1" customWidth="1"/>
    <col min="2064" max="2068" width="10.125" style="37" bestFit="1" customWidth="1"/>
    <col min="2069" max="2304" width="9" style="37"/>
    <col min="2305" max="2305" width="12.25" style="37" customWidth="1"/>
    <col min="2306" max="2308" width="13.625" style="37" customWidth="1"/>
    <col min="2309" max="2309" width="14.875" style="37" customWidth="1"/>
    <col min="2310" max="2310" width="13.625" style="37" customWidth="1"/>
    <col min="2311" max="2311" width="10.125" style="37" bestFit="1" customWidth="1"/>
    <col min="2312" max="2312" width="10.5" style="37" bestFit="1" customWidth="1"/>
    <col min="2313" max="2318" width="10.125" style="37" bestFit="1" customWidth="1"/>
    <col min="2319" max="2319" width="10.5" style="37" bestFit="1" customWidth="1"/>
    <col min="2320" max="2324" width="10.125" style="37" bestFit="1" customWidth="1"/>
    <col min="2325" max="2560" width="9" style="37"/>
    <col min="2561" max="2561" width="12.25" style="37" customWidth="1"/>
    <col min="2562" max="2564" width="13.625" style="37" customWidth="1"/>
    <col min="2565" max="2565" width="14.875" style="37" customWidth="1"/>
    <col min="2566" max="2566" width="13.625" style="37" customWidth="1"/>
    <col min="2567" max="2567" width="10.125" style="37" bestFit="1" customWidth="1"/>
    <col min="2568" max="2568" width="10.5" style="37" bestFit="1" customWidth="1"/>
    <col min="2569" max="2574" width="10.125" style="37" bestFit="1" customWidth="1"/>
    <col min="2575" max="2575" width="10.5" style="37" bestFit="1" customWidth="1"/>
    <col min="2576" max="2580" width="10.125" style="37" bestFit="1" customWidth="1"/>
    <col min="2581" max="2816" width="9" style="37"/>
    <col min="2817" max="2817" width="12.25" style="37" customWidth="1"/>
    <col min="2818" max="2820" width="13.625" style="37" customWidth="1"/>
    <col min="2821" max="2821" width="14.875" style="37" customWidth="1"/>
    <col min="2822" max="2822" width="13.625" style="37" customWidth="1"/>
    <col min="2823" max="2823" width="10.125" style="37" bestFit="1" customWidth="1"/>
    <col min="2824" max="2824" width="10.5" style="37" bestFit="1" customWidth="1"/>
    <col min="2825" max="2830" width="10.125" style="37" bestFit="1" customWidth="1"/>
    <col min="2831" max="2831" width="10.5" style="37" bestFit="1" customWidth="1"/>
    <col min="2832" max="2836" width="10.125" style="37" bestFit="1" customWidth="1"/>
    <col min="2837" max="3072" width="9" style="37"/>
    <col min="3073" max="3073" width="12.25" style="37" customWidth="1"/>
    <col min="3074" max="3076" width="13.625" style="37" customWidth="1"/>
    <col min="3077" max="3077" width="14.875" style="37" customWidth="1"/>
    <col min="3078" max="3078" width="13.625" style="37" customWidth="1"/>
    <col min="3079" max="3079" width="10.125" style="37" bestFit="1" customWidth="1"/>
    <col min="3080" max="3080" width="10.5" style="37" bestFit="1" customWidth="1"/>
    <col min="3081" max="3086" width="10.125" style="37" bestFit="1" customWidth="1"/>
    <col min="3087" max="3087" width="10.5" style="37" bestFit="1" customWidth="1"/>
    <col min="3088" max="3092" width="10.125" style="37" bestFit="1" customWidth="1"/>
    <col min="3093" max="3328" width="9" style="37"/>
    <col min="3329" max="3329" width="12.25" style="37" customWidth="1"/>
    <col min="3330" max="3332" width="13.625" style="37" customWidth="1"/>
    <col min="3333" max="3333" width="14.875" style="37" customWidth="1"/>
    <col min="3334" max="3334" width="13.625" style="37" customWidth="1"/>
    <col min="3335" max="3335" width="10.125" style="37" bestFit="1" customWidth="1"/>
    <col min="3336" max="3336" width="10.5" style="37" bestFit="1" customWidth="1"/>
    <col min="3337" max="3342" width="10.125" style="37" bestFit="1" customWidth="1"/>
    <col min="3343" max="3343" width="10.5" style="37" bestFit="1" customWidth="1"/>
    <col min="3344" max="3348" width="10.125" style="37" bestFit="1" customWidth="1"/>
    <col min="3349" max="3584" width="9" style="37"/>
    <col min="3585" max="3585" width="12.25" style="37" customWidth="1"/>
    <col min="3586" max="3588" width="13.625" style="37" customWidth="1"/>
    <col min="3589" max="3589" width="14.875" style="37" customWidth="1"/>
    <col min="3590" max="3590" width="13.625" style="37" customWidth="1"/>
    <col min="3591" max="3591" width="10.125" style="37" bestFit="1" customWidth="1"/>
    <col min="3592" max="3592" width="10.5" style="37" bestFit="1" customWidth="1"/>
    <col min="3593" max="3598" width="10.125" style="37" bestFit="1" customWidth="1"/>
    <col min="3599" max="3599" width="10.5" style="37" bestFit="1" customWidth="1"/>
    <col min="3600" max="3604" width="10.125" style="37" bestFit="1" customWidth="1"/>
    <col min="3605" max="3840" width="9" style="37"/>
    <col min="3841" max="3841" width="12.25" style="37" customWidth="1"/>
    <col min="3842" max="3844" width="13.625" style="37" customWidth="1"/>
    <col min="3845" max="3845" width="14.875" style="37" customWidth="1"/>
    <col min="3846" max="3846" width="13.625" style="37" customWidth="1"/>
    <col min="3847" max="3847" width="10.125" style="37" bestFit="1" customWidth="1"/>
    <col min="3848" max="3848" width="10.5" style="37" bestFit="1" customWidth="1"/>
    <col min="3849" max="3854" width="10.125" style="37" bestFit="1" customWidth="1"/>
    <col min="3855" max="3855" width="10.5" style="37" bestFit="1" customWidth="1"/>
    <col min="3856" max="3860" width="10.125" style="37" bestFit="1" customWidth="1"/>
    <col min="3861" max="4096" width="9" style="37"/>
    <col min="4097" max="4097" width="12.25" style="37" customWidth="1"/>
    <col min="4098" max="4100" width="13.625" style="37" customWidth="1"/>
    <col min="4101" max="4101" width="14.875" style="37" customWidth="1"/>
    <col min="4102" max="4102" width="13.625" style="37" customWidth="1"/>
    <col min="4103" max="4103" width="10.125" style="37" bestFit="1" customWidth="1"/>
    <col min="4104" max="4104" width="10.5" style="37" bestFit="1" customWidth="1"/>
    <col min="4105" max="4110" width="10.125" style="37" bestFit="1" customWidth="1"/>
    <col min="4111" max="4111" width="10.5" style="37" bestFit="1" customWidth="1"/>
    <col min="4112" max="4116" width="10.125" style="37" bestFit="1" customWidth="1"/>
    <col min="4117" max="4352" width="9" style="37"/>
    <col min="4353" max="4353" width="12.25" style="37" customWidth="1"/>
    <col min="4354" max="4356" width="13.625" style="37" customWidth="1"/>
    <col min="4357" max="4357" width="14.875" style="37" customWidth="1"/>
    <col min="4358" max="4358" width="13.625" style="37" customWidth="1"/>
    <col min="4359" max="4359" width="10.125" style="37" bestFit="1" customWidth="1"/>
    <col min="4360" max="4360" width="10.5" style="37" bestFit="1" customWidth="1"/>
    <col min="4361" max="4366" width="10.125" style="37" bestFit="1" customWidth="1"/>
    <col min="4367" max="4367" width="10.5" style="37" bestFit="1" customWidth="1"/>
    <col min="4368" max="4372" width="10.125" style="37" bestFit="1" customWidth="1"/>
    <col min="4373" max="4608" width="9" style="37"/>
    <col min="4609" max="4609" width="12.25" style="37" customWidth="1"/>
    <col min="4610" max="4612" width="13.625" style="37" customWidth="1"/>
    <col min="4613" max="4613" width="14.875" style="37" customWidth="1"/>
    <col min="4614" max="4614" width="13.625" style="37" customWidth="1"/>
    <col min="4615" max="4615" width="10.125" style="37" bestFit="1" customWidth="1"/>
    <col min="4616" max="4616" width="10.5" style="37" bestFit="1" customWidth="1"/>
    <col min="4617" max="4622" width="10.125" style="37" bestFit="1" customWidth="1"/>
    <col min="4623" max="4623" width="10.5" style="37" bestFit="1" customWidth="1"/>
    <col min="4624" max="4628" width="10.125" style="37" bestFit="1" customWidth="1"/>
    <col min="4629" max="4864" width="9" style="37"/>
    <col min="4865" max="4865" width="12.25" style="37" customWidth="1"/>
    <col min="4866" max="4868" width="13.625" style="37" customWidth="1"/>
    <col min="4869" max="4869" width="14.875" style="37" customWidth="1"/>
    <col min="4870" max="4870" width="13.625" style="37" customWidth="1"/>
    <col min="4871" max="4871" width="10.125" style="37" bestFit="1" customWidth="1"/>
    <col min="4872" max="4872" width="10.5" style="37" bestFit="1" customWidth="1"/>
    <col min="4873" max="4878" width="10.125" style="37" bestFit="1" customWidth="1"/>
    <col min="4879" max="4879" width="10.5" style="37" bestFit="1" customWidth="1"/>
    <col min="4880" max="4884" width="10.125" style="37" bestFit="1" customWidth="1"/>
    <col min="4885" max="5120" width="9" style="37"/>
    <col min="5121" max="5121" width="12.25" style="37" customWidth="1"/>
    <col min="5122" max="5124" width="13.625" style="37" customWidth="1"/>
    <col min="5125" max="5125" width="14.875" style="37" customWidth="1"/>
    <col min="5126" max="5126" width="13.625" style="37" customWidth="1"/>
    <col min="5127" max="5127" width="10.125" style="37" bestFit="1" customWidth="1"/>
    <col min="5128" max="5128" width="10.5" style="37" bestFit="1" customWidth="1"/>
    <col min="5129" max="5134" width="10.125" style="37" bestFit="1" customWidth="1"/>
    <col min="5135" max="5135" width="10.5" style="37" bestFit="1" customWidth="1"/>
    <col min="5136" max="5140" width="10.125" style="37" bestFit="1" customWidth="1"/>
    <col min="5141" max="5376" width="9" style="37"/>
    <col min="5377" max="5377" width="12.25" style="37" customWidth="1"/>
    <col min="5378" max="5380" width="13.625" style="37" customWidth="1"/>
    <col min="5381" max="5381" width="14.875" style="37" customWidth="1"/>
    <col min="5382" max="5382" width="13.625" style="37" customWidth="1"/>
    <col min="5383" max="5383" width="10.125" style="37" bestFit="1" customWidth="1"/>
    <col min="5384" max="5384" width="10.5" style="37" bestFit="1" customWidth="1"/>
    <col min="5385" max="5390" width="10.125" style="37" bestFit="1" customWidth="1"/>
    <col min="5391" max="5391" width="10.5" style="37" bestFit="1" customWidth="1"/>
    <col min="5392" max="5396" width="10.125" style="37" bestFit="1" customWidth="1"/>
    <col min="5397" max="5632" width="9" style="37"/>
    <col min="5633" max="5633" width="12.25" style="37" customWidth="1"/>
    <col min="5634" max="5636" width="13.625" style="37" customWidth="1"/>
    <col min="5637" max="5637" width="14.875" style="37" customWidth="1"/>
    <col min="5638" max="5638" width="13.625" style="37" customWidth="1"/>
    <col min="5639" max="5639" width="10.125" style="37" bestFit="1" customWidth="1"/>
    <col min="5640" max="5640" width="10.5" style="37" bestFit="1" customWidth="1"/>
    <col min="5641" max="5646" width="10.125" style="37" bestFit="1" customWidth="1"/>
    <col min="5647" max="5647" width="10.5" style="37" bestFit="1" customWidth="1"/>
    <col min="5648" max="5652" width="10.125" style="37" bestFit="1" customWidth="1"/>
    <col min="5653" max="5888" width="9" style="37"/>
    <col min="5889" max="5889" width="12.25" style="37" customWidth="1"/>
    <col min="5890" max="5892" width="13.625" style="37" customWidth="1"/>
    <col min="5893" max="5893" width="14.875" style="37" customWidth="1"/>
    <col min="5894" max="5894" width="13.625" style="37" customWidth="1"/>
    <col min="5895" max="5895" width="10.125" style="37" bestFit="1" customWidth="1"/>
    <col min="5896" max="5896" width="10.5" style="37" bestFit="1" customWidth="1"/>
    <col min="5897" max="5902" width="10.125" style="37" bestFit="1" customWidth="1"/>
    <col min="5903" max="5903" width="10.5" style="37" bestFit="1" customWidth="1"/>
    <col min="5904" max="5908" width="10.125" style="37" bestFit="1" customWidth="1"/>
    <col min="5909" max="6144" width="9" style="37"/>
    <col min="6145" max="6145" width="12.25" style="37" customWidth="1"/>
    <col min="6146" max="6148" width="13.625" style="37" customWidth="1"/>
    <col min="6149" max="6149" width="14.875" style="37" customWidth="1"/>
    <col min="6150" max="6150" width="13.625" style="37" customWidth="1"/>
    <col min="6151" max="6151" width="10.125" style="37" bestFit="1" customWidth="1"/>
    <col min="6152" max="6152" width="10.5" style="37" bestFit="1" customWidth="1"/>
    <col min="6153" max="6158" width="10.125" style="37" bestFit="1" customWidth="1"/>
    <col min="6159" max="6159" width="10.5" style="37" bestFit="1" customWidth="1"/>
    <col min="6160" max="6164" width="10.125" style="37" bestFit="1" customWidth="1"/>
    <col min="6165" max="6400" width="9" style="37"/>
    <col min="6401" max="6401" width="12.25" style="37" customWidth="1"/>
    <col min="6402" max="6404" width="13.625" style="37" customWidth="1"/>
    <col min="6405" max="6405" width="14.875" style="37" customWidth="1"/>
    <col min="6406" max="6406" width="13.625" style="37" customWidth="1"/>
    <col min="6407" max="6407" width="10.125" style="37" bestFit="1" customWidth="1"/>
    <col min="6408" max="6408" width="10.5" style="37" bestFit="1" customWidth="1"/>
    <col min="6409" max="6414" width="10.125" style="37" bestFit="1" customWidth="1"/>
    <col min="6415" max="6415" width="10.5" style="37" bestFit="1" customWidth="1"/>
    <col min="6416" max="6420" width="10.125" style="37" bestFit="1" customWidth="1"/>
    <col min="6421" max="6656" width="9" style="37"/>
    <col min="6657" max="6657" width="12.25" style="37" customWidth="1"/>
    <col min="6658" max="6660" width="13.625" style="37" customWidth="1"/>
    <col min="6661" max="6661" width="14.875" style="37" customWidth="1"/>
    <col min="6662" max="6662" width="13.625" style="37" customWidth="1"/>
    <col min="6663" max="6663" width="10.125" style="37" bestFit="1" customWidth="1"/>
    <col min="6664" max="6664" width="10.5" style="37" bestFit="1" customWidth="1"/>
    <col min="6665" max="6670" width="10.125" style="37" bestFit="1" customWidth="1"/>
    <col min="6671" max="6671" width="10.5" style="37" bestFit="1" customWidth="1"/>
    <col min="6672" max="6676" width="10.125" style="37" bestFit="1" customWidth="1"/>
    <col min="6677" max="6912" width="9" style="37"/>
    <col min="6913" max="6913" width="12.25" style="37" customWidth="1"/>
    <col min="6914" max="6916" width="13.625" style="37" customWidth="1"/>
    <col min="6917" max="6917" width="14.875" style="37" customWidth="1"/>
    <col min="6918" max="6918" width="13.625" style="37" customWidth="1"/>
    <col min="6919" max="6919" width="10.125" style="37" bestFit="1" customWidth="1"/>
    <col min="6920" max="6920" width="10.5" style="37" bestFit="1" customWidth="1"/>
    <col min="6921" max="6926" width="10.125" style="37" bestFit="1" customWidth="1"/>
    <col min="6927" max="6927" width="10.5" style="37" bestFit="1" customWidth="1"/>
    <col min="6928" max="6932" width="10.125" style="37" bestFit="1" customWidth="1"/>
    <col min="6933" max="7168" width="9" style="37"/>
    <col min="7169" max="7169" width="12.25" style="37" customWidth="1"/>
    <col min="7170" max="7172" width="13.625" style="37" customWidth="1"/>
    <col min="7173" max="7173" width="14.875" style="37" customWidth="1"/>
    <col min="7174" max="7174" width="13.625" style="37" customWidth="1"/>
    <col min="7175" max="7175" width="10.125" style="37" bestFit="1" customWidth="1"/>
    <col min="7176" max="7176" width="10.5" style="37" bestFit="1" customWidth="1"/>
    <col min="7177" max="7182" width="10.125" style="37" bestFit="1" customWidth="1"/>
    <col min="7183" max="7183" width="10.5" style="37" bestFit="1" customWidth="1"/>
    <col min="7184" max="7188" width="10.125" style="37" bestFit="1" customWidth="1"/>
    <col min="7189" max="7424" width="9" style="37"/>
    <col min="7425" max="7425" width="12.25" style="37" customWidth="1"/>
    <col min="7426" max="7428" width="13.625" style="37" customWidth="1"/>
    <col min="7429" max="7429" width="14.875" style="37" customWidth="1"/>
    <col min="7430" max="7430" width="13.625" style="37" customWidth="1"/>
    <col min="7431" max="7431" width="10.125" style="37" bestFit="1" customWidth="1"/>
    <col min="7432" max="7432" width="10.5" style="37" bestFit="1" customWidth="1"/>
    <col min="7433" max="7438" width="10.125" style="37" bestFit="1" customWidth="1"/>
    <col min="7439" max="7439" width="10.5" style="37" bestFit="1" customWidth="1"/>
    <col min="7440" max="7444" width="10.125" style="37" bestFit="1" customWidth="1"/>
    <col min="7445" max="7680" width="9" style="37"/>
    <col min="7681" max="7681" width="12.25" style="37" customWidth="1"/>
    <col min="7682" max="7684" width="13.625" style="37" customWidth="1"/>
    <col min="7685" max="7685" width="14.875" style="37" customWidth="1"/>
    <col min="7686" max="7686" width="13.625" style="37" customWidth="1"/>
    <col min="7687" max="7687" width="10.125" style="37" bestFit="1" customWidth="1"/>
    <col min="7688" max="7688" width="10.5" style="37" bestFit="1" customWidth="1"/>
    <col min="7689" max="7694" width="10.125" style="37" bestFit="1" customWidth="1"/>
    <col min="7695" max="7695" width="10.5" style="37" bestFit="1" customWidth="1"/>
    <col min="7696" max="7700" width="10.125" style="37" bestFit="1" customWidth="1"/>
    <col min="7701" max="7936" width="9" style="37"/>
    <col min="7937" max="7937" width="12.25" style="37" customWidth="1"/>
    <col min="7938" max="7940" width="13.625" style="37" customWidth="1"/>
    <col min="7941" max="7941" width="14.875" style="37" customWidth="1"/>
    <col min="7942" max="7942" width="13.625" style="37" customWidth="1"/>
    <col min="7943" max="7943" width="10.125" style="37" bestFit="1" customWidth="1"/>
    <col min="7944" max="7944" width="10.5" style="37" bestFit="1" customWidth="1"/>
    <col min="7945" max="7950" width="10.125" style="37" bestFit="1" customWidth="1"/>
    <col min="7951" max="7951" width="10.5" style="37" bestFit="1" customWidth="1"/>
    <col min="7952" max="7956" width="10.125" style="37" bestFit="1" customWidth="1"/>
    <col min="7957" max="8192" width="9" style="37"/>
    <col min="8193" max="8193" width="12.25" style="37" customWidth="1"/>
    <col min="8194" max="8196" width="13.625" style="37" customWidth="1"/>
    <col min="8197" max="8197" width="14.875" style="37" customWidth="1"/>
    <col min="8198" max="8198" width="13.625" style="37" customWidth="1"/>
    <col min="8199" max="8199" width="10.125" style="37" bestFit="1" customWidth="1"/>
    <col min="8200" max="8200" width="10.5" style="37" bestFit="1" customWidth="1"/>
    <col min="8201" max="8206" width="10.125" style="37" bestFit="1" customWidth="1"/>
    <col min="8207" max="8207" width="10.5" style="37" bestFit="1" customWidth="1"/>
    <col min="8208" max="8212" width="10.125" style="37" bestFit="1" customWidth="1"/>
    <col min="8213" max="8448" width="9" style="37"/>
    <col min="8449" max="8449" width="12.25" style="37" customWidth="1"/>
    <col min="8450" max="8452" width="13.625" style="37" customWidth="1"/>
    <col min="8453" max="8453" width="14.875" style="37" customWidth="1"/>
    <col min="8454" max="8454" width="13.625" style="37" customWidth="1"/>
    <col min="8455" max="8455" width="10.125" style="37" bestFit="1" customWidth="1"/>
    <col min="8456" max="8456" width="10.5" style="37" bestFit="1" customWidth="1"/>
    <col min="8457" max="8462" width="10.125" style="37" bestFit="1" customWidth="1"/>
    <col min="8463" max="8463" width="10.5" style="37" bestFit="1" customWidth="1"/>
    <col min="8464" max="8468" width="10.125" style="37" bestFit="1" customWidth="1"/>
    <col min="8469" max="8704" width="9" style="37"/>
    <col min="8705" max="8705" width="12.25" style="37" customWidth="1"/>
    <col min="8706" max="8708" width="13.625" style="37" customWidth="1"/>
    <col min="8709" max="8709" width="14.875" style="37" customWidth="1"/>
    <col min="8710" max="8710" width="13.625" style="37" customWidth="1"/>
    <col min="8711" max="8711" width="10.125" style="37" bestFit="1" customWidth="1"/>
    <col min="8712" max="8712" width="10.5" style="37" bestFit="1" customWidth="1"/>
    <col min="8713" max="8718" width="10.125" style="37" bestFit="1" customWidth="1"/>
    <col min="8719" max="8719" width="10.5" style="37" bestFit="1" customWidth="1"/>
    <col min="8720" max="8724" width="10.125" style="37" bestFit="1" customWidth="1"/>
    <col min="8725" max="8960" width="9" style="37"/>
    <col min="8961" max="8961" width="12.25" style="37" customWidth="1"/>
    <col min="8962" max="8964" width="13.625" style="37" customWidth="1"/>
    <col min="8965" max="8965" width="14.875" style="37" customWidth="1"/>
    <col min="8966" max="8966" width="13.625" style="37" customWidth="1"/>
    <col min="8967" max="8967" width="10.125" style="37" bestFit="1" customWidth="1"/>
    <col min="8968" max="8968" width="10.5" style="37" bestFit="1" customWidth="1"/>
    <col min="8969" max="8974" width="10.125" style="37" bestFit="1" customWidth="1"/>
    <col min="8975" max="8975" width="10.5" style="37" bestFit="1" customWidth="1"/>
    <col min="8976" max="8980" width="10.125" style="37" bestFit="1" customWidth="1"/>
    <col min="8981" max="9216" width="9" style="37"/>
    <col min="9217" max="9217" width="12.25" style="37" customWidth="1"/>
    <col min="9218" max="9220" width="13.625" style="37" customWidth="1"/>
    <col min="9221" max="9221" width="14.875" style="37" customWidth="1"/>
    <col min="9222" max="9222" width="13.625" style="37" customWidth="1"/>
    <col min="9223" max="9223" width="10.125" style="37" bestFit="1" customWidth="1"/>
    <col min="9224" max="9224" width="10.5" style="37" bestFit="1" customWidth="1"/>
    <col min="9225" max="9230" width="10.125" style="37" bestFit="1" customWidth="1"/>
    <col min="9231" max="9231" width="10.5" style="37" bestFit="1" customWidth="1"/>
    <col min="9232" max="9236" width="10.125" style="37" bestFit="1" customWidth="1"/>
    <col min="9237" max="9472" width="9" style="37"/>
    <col min="9473" max="9473" width="12.25" style="37" customWidth="1"/>
    <col min="9474" max="9476" width="13.625" style="37" customWidth="1"/>
    <col min="9477" max="9477" width="14.875" style="37" customWidth="1"/>
    <col min="9478" max="9478" width="13.625" style="37" customWidth="1"/>
    <col min="9479" max="9479" width="10.125" style="37" bestFit="1" customWidth="1"/>
    <col min="9480" max="9480" width="10.5" style="37" bestFit="1" customWidth="1"/>
    <col min="9481" max="9486" width="10.125" style="37" bestFit="1" customWidth="1"/>
    <col min="9487" max="9487" width="10.5" style="37" bestFit="1" customWidth="1"/>
    <col min="9488" max="9492" width="10.125" style="37" bestFit="1" customWidth="1"/>
    <col min="9493" max="9728" width="9" style="37"/>
    <col min="9729" max="9729" width="12.25" style="37" customWidth="1"/>
    <col min="9730" max="9732" width="13.625" style="37" customWidth="1"/>
    <col min="9733" max="9733" width="14.875" style="37" customWidth="1"/>
    <col min="9734" max="9734" width="13.625" style="37" customWidth="1"/>
    <col min="9735" max="9735" width="10.125" style="37" bestFit="1" customWidth="1"/>
    <col min="9736" max="9736" width="10.5" style="37" bestFit="1" customWidth="1"/>
    <col min="9737" max="9742" width="10.125" style="37" bestFit="1" customWidth="1"/>
    <col min="9743" max="9743" width="10.5" style="37" bestFit="1" customWidth="1"/>
    <col min="9744" max="9748" width="10.125" style="37" bestFit="1" customWidth="1"/>
    <col min="9749" max="9984" width="9" style="37"/>
    <col min="9985" max="9985" width="12.25" style="37" customWidth="1"/>
    <col min="9986" max="9988" width="13.625" style="37" customWidth="1"/>
    <col min="9989" max="9989" width="14.875" style="37" customWidth="1"/>
    <col min="9990" max="9990" width="13.625" style="37" customWidth="1"/>
    <col min="9991" max="9991" width="10.125" style="37" bestFit="1" customWidth="1"/>
    <col min="9992" max="9992" width="10.5" style="37" bestFit="1" customWidth="1"/>
    <col min="9993" max="9998" width="10.125" style="37" bestFit="1" customWidth="1"/>
    <col min="9999" max="9999" width="10.5" style="37" bestFit="1" customWidth="1"/>
    <col min="10000" max="10004" width="10.125" style="37" bestFit="1" customWidth="1"/>
    <col min="10005" max="10240" width="9" style="37"/>
    <col min="10241" max="10241" width="12.25" style="37" customWidth="1"/>
    <col min="10242" max="10244" width="13.625" style="37" customWidth="1"/>
    <col min="10245" max="10245" width="14.875" style="37" customWidth="1"/>
    <col min="10246" max="10246" width="13.625" style="37" customWidth="1"/>
    <col min="10247" max="10247" width="10.125" style="37" bestFit="1" customWidth="1"/>
    <col min="10248" max="10248" width="10.5" style="37" bestFit="1" customWidth="1"/>
    <col min="10249" max="10254" width="10.125" style="37" bestFit="1" customWidth="1"/>
    <col min="10255" max="10255" width="10.5" style="37" bestFit="1" customWidth="1"/>
    <col min="10256" max="10260" width="10.125" style="37" bestFit="1" customWidth="1"/>
    <col min="10261" max="10496" width="9" style="37"/>
    <col min="10497" max="10497" width="12.25" style="37" customWidth="1"/>
    <col min="10498" max="10500" width="13.625" style="37" customWidth="1"/>
    <col min="10501" max="10501" width="14.875" style="37" customWidth="1"/>
    <col min="10502" max="10502" width="13.625" style="37" customWidth="1"/>
    <col min="10503" max="10503" width="10.125" style="37" bestFit="1" customWidth="1"/>
    <col min="10504" max="10504" width="10.5" style="37" bestFit="1" customWidth="1"/>
    <col min="10505" max="10510" width="10.125" style="37" bestFit="1" customWidth="1"/>
    <col min="10511" max="10511" width="10.5" style="37" bestFit="1" customWidth="1"/>
    <col min="10512" max="10516" width="10.125" style="37" bestFit="1" customWidth="1"/>
    <col min="10517" max="10752" width="9" style="37"/>
    <col min="10753" max="10753" width="12.25" style="37" customWidth="1"/>
    <col min="10754" max="10756" width="13.625" style="37" customWidth="1"/>
    <col min="10757" max="10757" width="14.875" style="37" customWidth="1"/>
    <col min="10758" max="10758" width="13.625" style="37" customWidth="1"/>
    <col min="10759" max="10759" width="10.125" style="37" bestFit="1" customWidth="1"/>
    <col min="10760" max="10760" width="10.5" style="37" bestFit="1" customWidth="1"/>
    <col min="10761" max="10766" width="10.125" style="37" bestFit="1" customWidth="1"/>
    <col min="10767" max="10767" width="10.5" style="37" bestFit="1" customWidth="1"/>
    <col min="10768" max="10772" width="10.125" style="37" bestFit="1" customWidth="1"/>
    <col min="10773" max="11008" width="9" style="37"/>
    <col min="11009" max="11009" width="12.25" style="37" customWidth="1"/>
    <col min="11010" max="11012" width="13.625" style="37" customWidth="1"/>
    <col min="11013" max="11013" width="14.875" style="37" customWidth="1"/>
    <col min="11014" max="11014" width="13.625" style="37" customWidth="1"/>
    <col min="11015" max="11015" width="10.125" style="37" bestFit="1" customWidth="1"/>
    <col min="11016" max="11016" width="10.5" style="37" bestFit="1" customWidth="1"/>
    <col min="11017" max="11022" width="10.125" style="37" bestFit="1" customWidth="1"/>
    <col min="11023" max="11023" width="10.5" style="37" bestFit="1" customWidth="1"/>
    <col min="11024" max="11028" width="10.125" style="37" bestFit="1" customWidth="1"/>
    <col min="11029" max="11264" width="9" style="37"/>
    <col min="11265" max="11265" width="12.25" style="37" customWidth="1"/>
    <col min="11266" max="11268" width="13.625" style="37" customWidth="1"/>
    <col min="11269" max="11269" width="14.875" style="37" customWidth="1"/>
    <col min="11270" max="11270" width="13.625" style="37" customWidth="1"/>
    <col min="11271" max="11271" width="10.125" style="37" bestFit="1" customWidth="1"/>
    <col min="11272" max="11272" width="10.5" style="37" bestFit="1" customWidth="1"/>
    <col min="11273" max="11278" width="10.125" style="37" bestFit="1" customWidth="1"/>
    <col min="11279" max="11279" width="10.5" style="37" bestFit="1" customWidth="1"/>
    <col min="11280" max="11284" width="10.125" style="37" bestFit="1" customWidth="1"/>
    <col min="11285" max="11520" width="9" style="37"/>
    <col min="11521" max="11521" width="12.25" style="37" customWidth="1"/>
    <col min="11522" max="11524" width="13.625" style="37" customWidth="1"/>
    <col min="11525" max="11525" width="14.875" style="37" customWidth="1"/>
    <col min="11526" max="11526" width="13.625" style="37" customWidth="1"/>
    <col min="11527" max="11527" width="10.125" style="37" bestFit="1" customWidth="1"/>
    <col min="11528" max="11528" width="10.5" style="37" bestFit="1" customWidth="1"/>
    <col min="11529" max="11534" width="10.125" style="37" bestFit="1" customWidth="1"/>
    <col min="11535" max="11535" width="10.5" style="37" bestFit="1" customWidth="1"/>
    <col min="11536" max="11540" width="10.125" style="37" bestFit="1" customWidth="1"/>
    <col min="11541" max="11776" width="9" style="37"/>
    <col min="11777" max="11777" width="12.25" style="37" customWidth="1"/>
    <col min="11778" max="11780" width="13.625" style="37" customWidth="1"/>
    <col min="11781" max="11781" width="14.875" style="37" customWidth="1"/>
    <col min="11782" max="11782" width="13.625" style="37" customWidth="1"/>
    <col min="11783" max="11783" width="10.125" style="37" bestFit="1" customWidth="1"/>
    <col min="11784" max="11784" width="10.5" style="37" bestFit="1" customWidth="1"/>
    <col min="11785" max="11790" width="10.125" style="37" bestFit="1" customWidth="1"/>
    <col min="11791" max="11791" width="10.5" style="37" bestFit="1" customWidth="1"/>
    <col min="11792" max="11796" width="10.125" style="37" bestFit="1" customWidth="1"/>
    <col min="11797" max="12032" width="9" style="37"/>
    <col min="12033" max="12033" width="12.25" style="37" customWidth="1"/>
    <col min="12034" max="12036" width="13.625" style="37" customWidth="1"/>
    <col min="12037" max="12037" width="14.875" style="37" customWidth="1"/>
    <col min="12038" max="12038" width="13.625" style="37" customWidth="1"/>
    <col min="12039" max="12039" width="10.125" style="37" bestFit="1" customWidth="1"/>
    <col min="12040" max="12040" width="10.5" style="37" bestFit="1" customWidth="1"/>
    <col min="12041" max="12046" width="10.125" style="37" bestFit="1" customWidth="1"/>
    <col min="12047" max="12047" width="10.5" style="37" bestFit="1" customWidth="1"/>
    <col min="12048" max="12052" width="10.125" style="37" bestFit="1" customWidth="1"/>
    <col min="12053" max="12288" width="9" style="37"/>
    <col min="12289" max="12289" width="12.25" style="37" customWidth="1"/>
    <col min="12290" max="12292" width="13.625" style="37" customWidth="1"/>
    <col min="12293" max="12293" width="14.875" style="37" customWidth="1"/>
    <col min="12294" max="12294" width="13.625" style="37" customWidth="1"/>
    <col min="12295" max="12295" width="10.125" style="37" bestFit="1" customWidth="1"/>
    <col min="12296" max="12296" width="10.5" style="37" bestFit="1" customWidth="1"/>
    <col min="12297" max="12302" width="10.125" style="37" bestFit="1" customWidth="1"/>
    <col min="12303" max="12303" width="10.5" style="37" bestFit="1" customWidth="1"/>
    <col min="12304" max="12308" width="10.125" style="37" bestFit="1" customWidth="1"/>
    <col min="12309" max="12544" width="9" style="37"/>
    <col min="12545" max="12545" width="12.25" style="37" customWidth="1"/>
    <col min="12546" max="12548" width="13.625" style="37" customWidth="1"/>
    <col min="12549" max="12549" width="14.875" style="37" customWidth="1"/>
    <col min="12550" max="12550" width="13.625" style="37" customWidth="1"/>
    <col min="12551" max="12551" width="10.125" style="37" bestFit="1" customWidth="1"/>
    <col min="12552" max="12552" width="10.5" style="37" bestFit="1" customWidth="1"/>
    <col min="12553" max="12558" width="10.125" style="37" bestFit="1" customWidth="1"/>
    <col min="12559" max="12559" width="10.5" style="37" bestFit="1" customWidth="1"/>
    <col min="12560" max="12564" width="10.125" style="37" bestFit="1" customWidth="1"/>
    <col min="12565" max="12800" width="9" style="37"/>
    <col min="12801" max="12801" width="12.25" style="37" customWidth="1"/>
    <col min="12802" max="12804" width="13.625" style="37" customWidth="1"/>
    <col min="12805" max="12805" width="14.875" style="37" customWidth="1"/>
    <col min="12806" max="12806" width="13.625" style="37" customWidth="1"/>
    <col min="12807" max="12807" width="10.125" style="37" bestFit="1" customWidth="1"/>
    <col min="12808" max="12808" width="10.5" style="37" bestFit="1" customWidth="1"/>
    <col min="12809" max="12814" width="10.125" style="37" bestFit="1" customWidth="1"/>
    <col min="12815" max="12815" width="10.5" style="37" bestFit="1" customWidth="1"/>
    <col min="12816" max="12820" width="10.125" style="37" bestFit="1" customWidth="1"/>
    <col min="12821" max="13056" width="9" style="37"/>
    <col min="13057" max="13057" width="12.25" style="37" customWidth="1"/>
    <col min="13058" max="13060" width="13.625" style="37" customWidth="1"/>
    <col min="13061" max="13061" width="14.875" style="37" customWidth="1"/>
    <col min="13062" max="13062" width="13.625" style="37" customWidth="1"/>
    <col min="13063" max="13063" width="10.125" style="37" bestFit="1" customWidth="1"/>
    <col min="13064" max="13064" width="10.5" style="37" bestFit="1" customWidth="1"/>
    <col min="13065" max="13070" width="10.125" style="37" bestFit="1" customWidth="1"/>
    <col min="13071" max="13071" width="10.5" style="37" bestFit="1" customWidth="1"/>
    <col min="13072" max="13076" width="10.125" style="37" bestFit="1" customWidth="1"/>
    <col min="13077" max="13312" width="9" style="37"/>
    <col min="13313" max="13313" width="12.25" style="37" customWidth="1"/>
    <col min="13314" max="13316" width="13.625" style="37" customWidth="1"/>
    <col min="13317" max="13317" width="14.875" style="37" customWidth="1"/>
    <col min="13318" max="13318" width="13.625" style="37" customWidth="1"/>
    <col min="13319" max="13319" width="10.125" style="37" bestFit="1" customWidth="1"/>
    <col min="13320" max="13320" width="10.5" style="37" bestFit="1" customWidth="1"/>
    <col min="13321" max="13326" width="10.125" style="37" bestFit="1" customWidth="1"/>
    <col min="13327" max="13327" width="10.5" style="37" bestFit="1" customWidth="1"/>
    <col min="13328" max="13332" width="10.125" style="37" bestFit="1" customWidth="1"/>
    <col min="13333" max="13568" width="9" style="37"/>
    <col min="13569" max="13569" width="12.25" style="37" customWidth="1"/>
    <col min="13570" max="13572" width="13.625" style="37" customWidth="1"/>
    <col min="13573" max="13573" width="14.875" style="37" customWidth="1"/>
    <col min="13574" max="13574" width="13.625" style="37" customWidth="1"/>
    <col min="13575" max="13575" width="10.125" style="37" bestFit="1" customWidth="1"/>
    <col min="13576" max="13576" width="10.5" style="37" bestFit="1" customWidth="1"/>
    <col min="13577" max="13582" width="10.125" style="37" bestFit="1" customWidth="1"/>
    <col min="13583" max="13583" width="10.5" style="37" bestFit="1" customWidth="1"/>
    <col min="13584" max="13588" width="10.125" style="37" bestFit="1" customWidth="1"/>
    <col min="13589" max="13824" width="9" style="37"/>
    <col min="13825" max="13825" width="12.25" style="37" customWidth="1"/>
    <col min="13826" max="13828" width="13.625" style="37" customWidth="1"/>
    <col min="13829" max="13829" width="14.875" style="37" customWidth="1"/>
    <col min="13830" max="13830" width="13.625" style="37" customWidth="1"/>
    <col min="13831" max="13831" width="10.125" style="37" bestFit="1" customWidth="1"/>
    <col min="13832" max="13832" width="10.5" style="37" bestFit="1" customWidth="1"/>
    <col min="13833" max="13838" width="10.125" style="37" bestFit="1" customWidth="1"/>
    <col min="13839" max="13839" width="10.5" style="37" bestFit="1" customWidth="1"/>
    <col min="13840" max="13844" width="10.125" style="37" bestFit="1" customWidth="1"/>
    <col min="13845" max="14080" width="9" style="37"/>
    <col min="14081" max="14081" width="12.25" style="37" customWidth="1"/>
    <col min="14082" max="14084" width="13.625" style="37" customWidth="1"/>
    <col min="14085" max="14085" width="14.875" style="37" customWidth="1"/>
    <col min="14086" max="14086" width="13.625" style="37" customWidth="1"/>
    <col min="14087" max="14087" width="10.125" style="37" bestFit="1" customWidth="1"/>
    <col min="14088" max="14088" width="10.5" style="37" bestFit="1" customWidth="1"/>
    <col min="14089" max="14094" width="10.125" style="37" bestFit="1" customWidth="1"/>
    <col min="14095" max="14095" width="10.5" style="37" bestFit="1" customWidth="1"/>
    <col min="14096" max="14100" width="10.125" style="37" bestFit="1" customWidth="1"/>
    <col min="14101" max="14336" width="9" style="37"/>
    <col min="14337" max="14337" width="12.25" style="37" customWidth="1"/>
    <col min="14338" max="14340" width="13.625" style="37" customWidth="1"/>
    <col min="14341" max="14341" width="14.875" style="37" customWidth="1"/>
    <col min="14342" max="14342" width="13.625" style="37" customWidth="1"/>
    <col min="14343" max="14343" width="10.125" style="37" bestFit="1" customWidth="1"/>
    <col min="14344" max="14344" width="10.5" style="37" bestFit="1" customWidth="1"/>
    <col min="14345" max="14350" width="10.125" style="37" bestFit="1" customWidth="1"/>
    <col min="14351" max="14351" width="10.5" style="37" bestFit="1" customWidth="1"/>
    <col min="14352" max="14356" width="10.125" style="37" bestFit="1" customWidth="1"/>
    <col min="14357" max="14592" width="9" style="37"/>
    <col min="14593" max="14593" width="12.25" style="37" customWidth="1"/>
    <col min="14594" max="14596" width="13.625" style="37" customWidth="1"/>
    <col min="14597" max="14597" width="14.875" style="37" customWidth="1"/>
    <col min="14598" max="14598" width="13.625" style="37" customWidth="1"/>
    <col min="14599" max="14599" width="10.125" style="37" bestFit="1" customWidth="1"/>
    <col min="14600" max="14600" width="10.5" style="37" bestFit="1" customWidth="1"/>
    <col min="14601" max="14606" width="10.125" style="37" bestFit="1" customWidth="1"/>
    <col min="14607" max="14607" width="10.5" style="37" bestFit="1" customWidth="1"/>
    <col min="14608" max="14612" width="10.125" style="37" bestFit="1" customWidth="1"/>
    <col min="14613" max="14848" width="9" style="37"/>
    <col min="14849" max="14849" width="12.25" style="37" customWidth="1"/>
    <col min="14850" max="14852" width="13.625" style="37" customWidth="1"/>
    <col min="14853" max="14853" width="14.875" style="37" customWidth="1"/>
    <col min="14854" max="14854" width="13.625" style="37" customWidth="1"/>
    <col min="14855" max="14855" width="10.125" style="37" bestFit="1" customWidth="1"/>
    <col min="14856" max="14856" width="10.5" style="37" bestFit="1" customWidth="1"/>
    <col min="14857" max="14862" width="10.125" style="37" bestFit="1" customWidth="1"/>
    <col min="14863" max="14863" width="10.5" style="37" bestFit="1" customWidth="1"/>
    <col min="14864" max="14868" width="10.125" style="37" bestFit="1" customWidth="1"/>
    <col min="14869" max="15104" width="9" style="37"/>
    <col min="15105" max="15105" width="12.25" style="37" customWidth="1"/>
    <col min="15106" max="15108" width="13.625" style="37" customWidth="1"/>
    <col min="15109" max="15109" width="14.875" style="37" customWidth="1"/>
    <col min="15110" max="15110" width="13.625" style="37" customWidth="1"/>
    <col min="15111" max="15111" width="10.125" style="37" bestFit="1" customWidth="1"/>
    <col min="15112" max="15112" width="10.5" style="37" bestFit="1" customWidth="1"/>
    <col min="15113" max="15118" width="10.125" style="37" bestFit="1" customWidth="1"/>
    <col min="15119" max="15119" width="10.5" style="37" bestFit="1" customWidth="1"/>
    <col min="15120" max="15124" width="10.125" style="37" bestFit="1" customWidth="1"/>
    <col min="15125" max="15360" width="9" style="37"/>
    <col min="15361" max="15361" width="12.25" style="37" customWidth="1"/>
    <col min="15362" max="15364" width="13.625" style="37" customWidth="1"/>
    <col min="15365" max="15365" width="14.875" style="37" customWidth="1"/>
    <col min="15366" max="15366" width="13.625" style="37" customWidth="1"/>
    <col min="15367" max="15367" width="10.125" style="37" bestFit="1" customWidth="1"/>
    <col min="15368" max="15368" width="10.5" style="37" bestFit="1" customWidth="1"/>
    <col min="15369" max="15374" width="10.125" style="37" bestFit="1" customWidth="1"/>
    <col min="15375" max="15375" width="10.5" style="37" bestFit="1" customWidth="1"/>
    <col min="15376" max="15380" width="10.125" style="37" bestFit="1" customWidth="1"/>
    <col min="15381" max="15616" width="9" style="37"/>
    <col min="15617" max="15617" width="12.25" style="37" customWidth="1"/>
    <col min="15618" max="15620" width="13.625" style="37" customWidth="1"/>
    <col min="15621" max="15621" width="14.875" style="37" customWidth="1"/>
    <col min="15622" max="15622" width="13.625" style="37" customWidth="1"/>
    <col min="15623" max="15623" width="10.125" style="37" bestFit="1" customWidth="1"/>
    <col min="15624" max="15624" width="10.5" style="37" bestFit="1" customWidth="1"/>
    <col min="15625" max="15630" width="10.125" style="37" bestFit="1" customWidth="1"/>
    <col min="15631" max="15631" width="10.5" style="37" bestFit="1" customWidth="1"/>
    <col min="15632" max="15636" width="10.125" style="37" bestFit="1" customWidth="1"/>
    <col min="15637" max="15872" width="9" style="37"/>
    <col min="15873" max="15873" width="12.25" style="37" customWidth="1"/>
    <col min="15874" max="15876" width="13.625" style="37" customWidth="1"/>
    <col min="15877" max="15877" width="14.875" style="37" customWidth="1"/>
    <col min="15878" max="15878" width="13.625" style="37" customWidth="1"/>
    <col min="15879" max="15879" width="10.125" style="37" bestFit="1" customWidth="1"/>
    <col min="15880" max="15880" width="10.5" style="37" bestFit="1" customWidth="1"/>
    <col min="15881" max="15886" width="10.125" style="37" bestFit="1" customWidth="1"/>
    <col min="15887" max="15887" width="10.5" style="37" bestFit="1" customWidth="1"/>
    <col min="15888" max="15892" width="10.125" style="37" bestFit="1" customWidth="1"/>
    <col min="15893" max="16128" width="9" style="37"/>
    <col min="16129" max="16129" width="12.25" style="37" customWidth="1"/>
    <col min="16130" max="16132" width="13.625" style="37" customWidth="1"/>
    <col min="16133" max="16133" width="14.875" style="37" customWidth="1"/>
    <col min="16134" max="16134" width="13.625" style="37" customWidth="1"/>
    <col min="16135" max="16135" width="10.125" style="37" bestFit="1" customWidth="1"/>
    <col min="16136" max="16136" width="10.5" style="37" bestFit="1" customWidth="1"/>
    <col min="16137" max="16142" width="10.125" style="37" bestFit="1" customWidth="1"/>
    <col min="16143" max="16143" width="10.5" style="37" bestFit="1" customWidth="1"/>
    <col min="16144" max="16148" width="10.125" style="37" bestFit="1" customWidth="1"/>
    <col min="16149" max="16384" width="9" style="37"/>
  </cols>
  <sheetData>
    <row r="1" spans="1:6" ht="20.25" customHeight="1">
      <c r="A1" s="801" t="s">
        <v>746</v>
      </c>
      <c r="B1" s="801"/>
      <c r="C1" s="245"/>
      <c r="D1" s="245"/>
      <c r="E1" s="245"/>
      <c r="F1" s="245"/>
    </row>
    <row r="2" spans="1:6" ht="15" customHeight="1">
      <c r="A2" s="86"/>
      <c r="B2" s="87"/>
      <c r="C2" s="87"/>
      <c r="D2" s="87"/>
      <c r="E2" s="40" t="s">
        <v>37</v>
      </c>
      <c r="F2" s="87"/>
    </row>
    <row r="3" spans="1:6" s="20" customFormat="1" ht="20.25" customHeight="1">
      <c r="A3" s="45" t="s">
        <v>555</v>
      </c>
      <c r="B3" s="88"/>
      <c r="C3" s="88"/>
      <c r="D3" s="88"/>
      <c r="E3" s="88"/>
      <c r="F3" s="88"/>
    </row>
    <row r="4" spans="1:6" s="20" customFormat="1" ht="39.75" customHeight="1">
      <c r="A4" s="405" t="s">
        <v>205</v>
      </c>
      <c r="B4" s="399" t="s">
        <v>206</v>
      </c>
      <c r="C4" s="399" t="s">
        <v>207</v>
      </c>
      <c r="D4" s="399" t="s">
        <v>208</v>
      </c>
      <c r="E4" s="399" t="s">
        <v>209</v>
      </c>
      <c r="F4" s="401" t="s">
        <v>35</v>
      </c>
    </row>
    <row r="5" spans="1:6" s="20" customFormat="1" ht="24.75" customHeight="1">
      <c r="A5" s="150" t="s">
        <v>0</v>
      </c>
      <c r="B5" s="152">
        <f t="shared" ref="B5" si="0">SUM(C5:F5)</f>
        <v>934</v>
      </c>
      <c r="C5" s="153">
        <v>459</v>
      </c>
      <c r="D5" s="153">
        <v>473</v>
      </c>
      <c r="E5" s="153">
        <v>2</v>
      </c>
      <c r="F5" s="154">
        <v>0</v>
      </c>
    </row>
    <row r="6" spans="1:6" s="20" customFormat="1" ht="24.75" customHeight="1">
      <c r="A6" s="150" t="s">
        <v>252</v>
      </c>
      <c r="B6" s="152">
        <v>862</v>
      </c>
      <c r="C6" s="153">
        <v>402</v>
      </c>
      <c r="D6" s="153">
        <v>458</v>
      </c>
      <c r="E6" s="153">
        <v>2</v>
      </c>
      <c r="F6" s="154">
        <v>0</v>
      </c>
    </row>
    <row r="7" spans="1:6" s="20" customFormat="1" ht="24.75" customHeight="1">
      <c r="A7" s="150" t="s">
        <v>262</v>
      </c>
      <c r="B7" s="152">
        <v>795</v>
      </c>
      <c r="C7" s="153">
        <v>359</v>
      </c>
      <c r="D7" s="153">
        <v>434</v>
      </c>
      <c r="E7" s="153">
        <v>2</v>
      </c>
      <c r="F7" s="154">
        <v>0</v>
      </c>
    </row>
    <row r="8" spans="1:6" s="403" customFormat="1" ht="24.75" customHeight="1">
      <c r="A8" s="698" t="s">
        <v>686</v>
      </c>
      <c r="B8" s="152">
        <v>719</v>
      </c>
      <c r="C8" s="153">
        <v>312</v>
      </c>
      <c r="D8" s="153">
        <v>405</v>
      </c>
      <c r="E8" s="153">
        <v>2</v>
      </c>
      <c r="F8" s="154">
        <v>0</v>
      </c>
    </row>
    <row r="9" spans="1:6" s="20" customFormat="1" ht="24.75" customHeight="1">
      <c r="A9" s="698" t="s">
        <v>787</v>
      </c>
      <c r="B9" s="152">
        <v>1216</v>
      </c>
      <c r="C9" s="153">
        <v>377</v>
      </c>
      <c r="D9" s="153">
        <v>835</v>
      </c>
      <c r="E9" s="153">
        <v>4</v>
      </c>
      <c r="F9" s="154">
        <v>0</v>
      </c>
    </row>
    <row r="10" spans="1:6" s="346" customFormat="1" ht="23.25" customHeight="1">
      <c r="A10" s="599" t="s">
        <v>791</v>
      </c>
      <c r="B10" s="175">
        <v>1060</v>
      </c>
      <c r="C10" s="176">
        <v>275</v>
      </c>
      <c r="D10" s="176">
        <v>781</v>
      </c>
      <c r="E10" s="176">
        <v>4</v>
      </c>
      <c r="F10" s="210">
        <v>0</v>
      </c>
    </row>
    <row r="11" spans="1:6" ht="17.100000000000001" customHeight="1">
      <c r="A11" s="342"/>
      <c r="B11" s="17"/>
      <c r="C11" s="17"/>
      <c r="D11" s="17"/>
      <c r="E11" s="17"/>
      <c r="F11" s="17"/>
    </row>
    <row r="12" spans="1:6" ht="20.25" customHeight="1">
      <c r="A12" s="976" t="s">
        <v>676</v>
      </c>
      <c r="B12" s="976"/>
      <c r="C12" s="87"/>
      <c r="D12" s="87"/>
      <c r="E12" s="87"/>
      <c r="F12" s="87"/>
    </row>
    <row r="13" spans="1:6">
      <c r="A13" s="23"/>
      <c r="B13" s="87"/>
      <c r="C13" s="87"/>
      <c r="D13" s="87"/>
      <c r="E13" s="87"/>
      <c r="F13" s="87"/>
    </row>
    <row r="14" spans="1:6">
      <c r="A14" s="86"/>
    </row>
    <row r="39" spans="1:6">
      <c r="A39" s="86"/>
      <c r="C39" s="87"/>
      <c r="D39" s="87"/>
      <c r="F39" s="87"/>
    </row>
    <row r="40" spans="1:6">
      <c r="A40" s="86"/>
      <c r="C40" s="87"/>
      <c r="D40" s="87"/>
      <c r="F40" s="87"/>
    </row>
    <row r="41" spans="1:6">
      <c r="A41" s="86"/>
      <c r="C41" s="87"/>
      <c r="D41" s="87"/>
      <c r="F41" s="87"/>
    </row>
  </sheetData>
  <mergeCells count="2">
    <mergeCell ref="A1:B1"/>
    <mergeCell ref="A12:B12"/>
  </mergeCells>
  <phoneticPr fontId="3" type="noConversion"/>
  <pageMargins left="0.7" right="0.1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M14" sqref="M14"/>
    </sheetView>
  </sheetViews>
  <sheetFormatPr defaultRowHeight="13.5"/>
  <cols>
    <col min="1" max="1" width="9" style="37"/>
    <col min="2" max="2" width="8.75" style="37" customWidth="1"/>
    <col min="3" max="3" width="10.5" style="37" bestFit="1" customWidth="1"/>
    <col min="4" max="5" width="8.125" style="37" customWidth="1"/>
    <col min="6" max="6" width="9.125" style="37" customWidth="1"/>
    <col min="7" max="8" width="8.125" style="37" customWidth="1"/>
    <col min="9" max="9" width="9.125" style="37" customWidth="1"/>
    <col min="10" max="11" width="8.125" style="37" customWidth="1"/>
    <col min="12" max="12" width="9.125" style="37" customWidth="1"/>
    <col min="13" max="14" width="8.125" style="37" customWidth="1"/>
    <col min="15" max="15" width="9.125" style="37" customWidth="1"/>
    <col min="16" max="257" width="9" style="37"/>
    <col min="258" max="259" width="8.75" style="37" customWidth="1"/>
    <col min="260" max="271" width="7.625" style="37" customWidth="1"/>
    <col min="272" max="513" width="9" style="37"/>
    <col min="514" max="515" width="8.75" style="37" customWidth="1"/>
    <col min="516" max="527" width="7.625" style="37" customWidth="1"/>
    <col min="528" max="769" width="9" style="37"/>
    <col min="770" max="771" width="8.75" style="37" customWidth="1"/>
    <col min="772" max="783" width="7.625" style="37" customWidth="1"/>
    <col min="784" max="1025" width="9" style="37"/>
    <col min="1026" max="1027" width="8.75" style="37" customWidth="1"/>
    <col min="1028" max="1039" width="7.625" style="37" customWidth="1"/>
    <col min="1040" max="1281" width="9" style="37"/>
    <col min="1282" max="1283" width="8.75" style="37" customWidth="1"/>
    <col min="1284" max="1295" width="7.625" style="37" customWidth="1"/>
    <col min="1296" max="1537" width="9" style="37"/>
    <col min="1538" max="1539" width="8.75" style="37" customWidth="1"/>
    <col min="1540" max="1551" width="7.625" style="37" customWidth="1"/>
    <col min="1552" max="1793" width="9" style="37"/>
    <col min="1794" max="1795" width="8.75" style="37" customWidth="1"/>
    <col min="1796" max="1807" width="7.625" style="37" customWidth="1"/>
    <col min="1808" max="2049" width="9" style="37"/>
    <col min="2050" max="2051" width="8.75" style="37" customWidth="1"/>
    <col min="2052" max="2063" width="7.625" style="37" customWidth="1"/>
    <col min="2064" max="2305" width="9" style="37"/>
    <col min="2306" max="2307" width="8.75" style="37" customWidth="1"/>
    <col min="2308" max="2319" width="7.625" style="37" customWidth="1"/>
    <col min="2320" max="2561" width="9" style="37"/>
    <col min="2562" max="2563" width="8.75" style="37" customWidth="1"/>
    <col min="2564" max="2575" width="7.625" style="37" customWidth="1"/>
    <col min="2576" max="2817" width="9" style="37"/>
    <col min="2818" max="2819" width="8.75" style="37" customWidth="1"/>
    <col min="2820" max="2831" width="7.625" style="37" customWidth="1"/>
    <col min="2832" max="3073" width="9" style="37"/>
    <col min="3074" max="3075" width="8.75" style="37" customWidth="1"/>
    <col min="3076" max="3087" width="7.625" style="37" customWidth="1"/>
    <col min="3088" max="3329" width="9" style="37"/>
    <col min="3330" max="3331" width="8.75" style="37" customWidth="1"/>
    <col min="3332" max="3343" width="7.625" style="37" customWidth="1"/>
    <col min="3344" max="3585" width="9" style="37"/>
    <col min="3586" max="3587" width="8.75" style="37" customWidth="1"/>
    <col min="3588" max="3599" width="7.625" style="37" customWidth="1"/>
    <col min="3600" max="3841" width="9" style="37"/>
    <col min="3842" max="3843" width="8.75" style="37" customWidth="1"/>
    <col min="3844" max="3855" width="7.625" style="37" customWidth="1"/>
    <col min="3856" max="4097" width="9" style="37"/>
    <col min="4098" max="4099" width="8.75" style="37" customWidth="1"/>
    <col min="4100" max="4111" width="7.625" style="37" customWidth="1"/>
    <col min="4112" max="4353" width="9" style="37"/>
    <col min="4354" max="4355" width="8.75" style="37" customWidth="1"/>
    <col min="4356" max="4367" width="7.625" style="37" customWidth="1"/>
    <col min="4368" max="4609" width="9" style="37"/>
    <col min="4610" max="4611" width="8.75" style="37" customWidth="1"/>
    <col min="4612" max="4623" width="7.625" style="37" customWidth="1"/>
    <col min="4624" max="4865" width="9" style="37"/>
    <col min="4866" max="4867" width="8.75" style="37" customWidth="1"/>
    <col min="4868" max="4879" width="7.625" style="37" customWidth="1"/>
    <col min="4880" max="5121" width="9" style="37"/>
    <col min="5122" max="5123" width="8.75" style="37" customWidth="1"/>
    <col min="5124" max="5135" width="7.625" style="37" customWidth="1"/>
    <col min="5136" max="5377" width="9" style="37"/>
    <col min="5378" max="5379" width="8.75" style="37" customWidth="1"/>
    <col min="5380" max="5391" width="7.625" style="37" customWidth="1"/>
    <col min="5392" max="5633" width="9" style="37"/>
    <col min="5634" max="5635" width="8.75" style="37" customWidth="1"/>
    <col min="5636" max="5647" width="7.625" style="37" customWidth="1"/>
    <col min="5648" max="5889" width="9" style="37"/>
    <col min="5890" max="5891" width="8.75" style="37" customWidth="1"/>
    <col min="5892" max="5903" width="7.625" style="37" customWidth="1"/>
    <col min="5904" max="6145" width="9" style="37"/>
    <col min="6146" max="6147" width="8.75" style="37" customWidth="1"/>
    <col min="6148" max="6159" width="7.625" style="37" customWidth="1"/>
    <col min="6160" max="6401" width="9" style="37"/>
    <col min="6402" max="6403" width="8.75" style="37" customWidth="1"/>
    <col min="6404" max="6415" width="7.625" style="37" customWidth="1"/>
    <col min="6416" max="6657" width="9" style="37"/>
    <col min="6658" max="6659" width="8.75" style="37" customWidth="1"/>
    <col min="6660" max="6671" width="7.625" style="37" customWidth="1"/>
    <col min="6672" max="6913" width="9" style="37"/>
    <col min="6914" max="6915" width="8.75" style="37" customWidth="1"/>
    <col min="6916" max="6927" width="7.625" style="37" customWidth="1"/>
    <col min="6928" max="7169" width="9" style="37"/>
    <col min="7170" max="7171" width="8.75" style="37" customWidth="1"/>
    <col min="7172" max="7183" width="7.625" style="37" customWidth="1"/>
    <col min="7184" max="7425" width="9" style="37"/>
    <col min="7426" max="7427" width="8.75" style="37" customWidth="1"/>
    <col min="7428" max="7439" width="7.625" style="37" customWidth="1"/>
    <col min="7440" max="7681" width="9" style="37"/>
    <col min="7682" max="7683" width="8.75" style="37" customWidth="1"/>
    <col min="7684" max="7695" width="7.625" style="37" customWidth="1"/>
    <col min="7696" max="7937" width="9" style="37"/>
    <col min="7938" max="7939" width="8.75" style="37" customWidth="1"/>
    <col min="7940" max="7951" width="7.625" style="37" customWidth="1"/>
    <col min="7952" max="8193" width="9" style="37"/>
    <col min="8194" max="8195" width="8.75" style="37" customWidth="1"/>
    <col min="8196" max="8207" width="7.625" style="37" customWidth="1"/>
    <col min="8208" max="8449" width="9" style="37"/>
    <col min="8450" max="8451" width="8.75" style="37" customWidth="1"/>
    <col min="8452" max="8463" width="7.625" style="37" customWidth="1"/>
    <col min="8464" max="8705" width="9" style="37"/>
    <col min="8706" max="8707" width="8.75" style="37" customWidth="1"/>
    <col min="8708" max="8719" width="7.625" style="37" customWidth="1"/>
    <col min="8720" max="8961" width="9" style="37"/>
    <col min="8962" max="8963" width="8.75" style="37" customWidth="1"/>
    <col min="8964" max="8975" width="7.625" style="37" customWidth="1"/>
    <col min="8976" max="9217" width="9" style="37"/>
    <col min="9218" max="9219" width="8.75" style="37" customWidth="1"/>
    <col min="9220" max="9231" width="7.625" style="37" customWidth="1"/>
    <col min="9232" max="9473" width="9" style="37"/>
    <col min="9474" max="9475" width="8.75" style="37" customWidth="1"/>
    <col min="9476" max="9487" width="7.625" style="37" customWidth="1"/>
    <col min="9488" max="9729" width="9" style="37"/>
    <col min="9730" max="9731" width="8.75" style="37" customWidth="1"/>
    <col min="9732" max="9743" width="7.625" style="37" customWidth="1"/>
    <col min="9744" max="9985" width="9" style="37"/>
    <col min="9986" max="9987" width="8.75" style="37" customWidth="1"/>
    <col min="9988" max="9999" width="7.625" style="37" customWidth="1"/>
    <col min="10000" max="10241" width="9" style="37"/>
    <col min="10242" max="10243" width="8.75" style="37" customWidth="1"/>
    <col min="10244" max="10255" width="7.625" style="37" customWidth="1"/>
    <col min="10256" max="10497" width="9" style="37"/>
    <col min="10498" max="10499" width="8.75" style="37" customWidth="1"/>
    <col min="10500" max="10511" width="7.625" style="37" customWidth="1"/>
    <col min="10512" max="10753" width="9" style="37"/>
    <col min="10754" max="10755" width="8.75" style="37" customWidth="1"/>
    <col min="10756" max="10767" width="7.625" style="37" customWidth="1"/>
    <col min="10768" max="11009" width="9" style="37"/>
    <col min="11010" max="11011" width="8.75" style="37" customWidth="1"/>
    <col min="11012" max="11023" width="7.625" style="37" customWidth="1"/>
    <col min="11024" max="11265" width="9" style="37"/>
    <col min="11266" max="11267" width="8.75" style="37" customWidth="1"/>
    <col min="11268" max="11279" width="7.625" style="37" customWidth="1"/>
    <col min="11280" max="11521" width="9" style="37"/>
    <col min="11522" max="11523" width="8.75" style="37" customWidth="1"/>
    <col min="11524" max="11535" width="7.625" style="37" customWidth="1"/>
    <col min="11536" max="11777" width="9" style="37"/>
    <col min="11778" max="11779" width="8.75" style="37" customWidth="1"/>
    <col min="11780" max="11791" width="7.625" style="37" customWidth="1"/>
    <col min="11792" max="12033" width="9" style="37"/>
    <col min="12034" max="12035" width="8.75" style="37" customWidth="1"/>
    <col min="12036" max="12047" width="7.625" style="37" customWidth="1"/>
    <col min="12048" max="12289" width="9" style="37"/>
    <col min="12290" max="12291" width="8.75" style="37" customWidth="1"/>
    <col min="12292" max="12303" width="7.625" style="37" customWidth="1"/>
    <col min="12304" max="12545" width="9" style="37"/>
    <col min="12546" max="12547" width="8.75" style="37" customWidth="1"/>
    <col min="12548" max="12559" width="7.625" style="37" customWidth="1"/>
    <col min="12560" max="12801" width="9" style="37"/>
    <col min="12802" max="12803" width="8.75" style="37" customWidth="1"/>
    <col min="12804" max="12815" width="7.625" style="37" customWidth="1"/>
    <col min="12816" max="13057" width="9" style="37"/>
    <col min="13058" max="13059" width="8.75" style="37" customWidth="1"/>
    <col min="13060" max="13071" width="7.625" style="37" customWidth="1"/>
    <col min="13072" max="13313" width="9" style="37"/>
    <col min="13314" max="13315" width="8.75" style="37" customWidth="1"/>
    <col min="13316" max="13327" width="7.625" style="37" customWidth="1"/>
    <col min="13328" max="13569" width="9" style="37"/>
    <col min="13570" max="13571" width="8.75" style="37" customWidth="1"/>
    <col min="13572" max="13583" width="7.625" style="37" customWidth="1"/>
    <col min="13584" max="13825" width="9" style="37"/>
    <col min="13826" max="13827" width="8.75" style="37" customWidth="1"/>
    <col min="13828" max="13839" width="7.625" style="37" customWidth="1"/>
    <col min="13840" max="14081" width="9" style="37"/>
    <col min="14082" max="14083" width="8.75" style="37" customWidth="1"/>
    <col min="14084" max="14095" width="7.625" style="37" customWidth="1"/>
    <col min="14096" max="14337" width="9" style="37"/>
    <col min="14338" max="14339" width="8.75" style="37" customWidth="1"/>
    <col min="14340" max="14351" width="7.625" style="37" customWidth="1"/>
    <col min="14352" max="14593" width="9" style="37"/>
    <col min="14594" max="14595" width="8.75" style="37" customWidth="1"/>
    <col min="14596" max="14607" width="7.625" style="37" customWidth="1"/>
    <col min="14608" max="14849" width="9" style="37"/>
    <col min="14850" max="14851" width="8.75" style="37" customWidth="1"/>
    <col min="14852" max="14863" width="7.625" style="37" customWidth="1"/>
    <col min="14864" max="15105" width="9" style="37"/>
    <col min="15106" max="15107" width="8.75" style="37" customWidth="1"/>
    <col min="15108" max="15119" width="7.625" style="37" customWidth="1"/>
    <col min="15120" max="15361" width="9" style="37"/>
    <col min="15362" max="15363" width="8.75" style="37" customWidth="1"/>
    <col min="15364" max="15375" width="7.625" style="37" customWidth="1"/>
    <col min="15376" max="15617" width="9" style="37"/>
    <col min="15618" max="15619" width="8.75" style="37" customWidth="1"/>
    <col min="15620" max="15631" width="7.625" style="37" customWidth="1"/>
    <col min="15632" max="15873" width="9" style="37"/>
    <col min="15874" max="15875" width="8.75" style="37" customWidth="1"/>
    <col min="15876" max="15887" width="7.625" style="37" customWidth="1"/>
    <col min="15888" max="16129" width="9" style="37"/>
    <col min="16130" max="16131" width="8.75" style="37" customWidth="1"/>
    <col min="16132" max="16143" width="7.625" style="37" customWidth="1"/>
    <col min="16144" max="16384" width="9" style="37"/>
  </cols>
  <sheetData>
    <row r="1" spans="1:17" ht="20.25" customHeight="1">
      <c r="A1" s="801" t="s">
        <v>210</v>
      </c>
      <c r="B1" s="801"/>
      <c r="C1" s="801"/>
      <c r="D1" s="801"/>
      <c r="E1" s="245"/>
      <c r="F1" s="245"/>
      <c r="G1" s="245"/>
      <c r="H1" s="245"/>
      <c r="I1" s="89"/>
      <c r="J1" s="89"/>
      <c r="K1" s="86"/>
      <c r="L1" s="86"/>
    </row>
    <row r="2" spans="1:17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7" s="20" customFormat="1" ht="20.25" customHeight="1">
      <c r="A3" s="840" t="s">
        <v>575</v>
      </c>
      <c r="B3" s="840"/>
      <c r="C3" s="840"/>
      <c r="D3" s="43"/>
      <c r="E3" s="43"/>
      <c r="F3" s="43"/>
      <c r="G3" s="43"/>
      <c r="H3" s="43"/>
      <c r="I3" s="43"/>
      <c r="J3" s="43"/>
      <c r="K3" s="43"/>
      <c r="L3" s="43"/>
    </row>
    <row r="4" spans="1:17" s="30" customFormat="1" ht="20.25" customHeight="1">
      <c r="A4" s="853" t="s">
        <v>199</v>
      </c>
      <c r="B4" s="835" t="s">
        <v>211</v>
      </c>
      <c r="C4" s="834"/>
      <c r="D4" s="834" t="s">
        <v>212</v>
      </c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6"/>
    </row>
    <row r="5" spans="1:17" s="30" customFormat="1" ht="20.25" customHeight="1">
      <c r="A5" s="853"/>
      <c r="B5" s="835" t="s">
        <v>213</v>
      </c>
      <c r="C5" s="834" t="s">
        <v>183</v>
      </c>
      <c r="D5" s="834" t="s">
        <v>33</v>
      </c>
      <c r="E5" s="834"/>
      <c r="F5" s="834"/>
      <c r="G5" s="834" t="s">
        <v>214</v>
      </c>
      <c r="H5" s="834"/>
      <c r="I5" s="834"/>
      <c r="J5" s="834" t="s">
        <v>215</v>
      </c>
      <c r="K5" s="834"/>
      <c r="L5" s="834"/>
      <c r="M5" s="834" t="s">
        <v>216</v>
      </c>
      <c r="N5" s="834"/>
      <c r="O5" s="836"/>
    </row>
    <row r="6" spans="1:17" s="30" customFormat="1" ht="20.25" customHeight="1">
      <c r="A6" s="853"/>
      <c r="B6" s="835"/>
      <c r="C6" s="834"/>
      <c r="D6" s="399" t="s">
        <v>217</v>
      </c>
      <c r="E6" s="399" t="s">
        <v>77</v>
      </c>
      <c r="F6" s="399" t="s">
        <v>183</v>
      </c>
      <c r="G6" s="399" t="s">
        <v>217</v>
      </c>
      <c r="H6" s="399" t="s">
        <v>77</v>
      </c>
      <c r="I6" s="399" t="s">
        <v>183</v>
      </c>
      <c r="J6" s="399" t="s">
        <v>217</v>
      </c>
      <c r="K6" s="399" t="s">
        <v>77</v>
      </c>
      <c r="L6" s="399" t="s">
        <v>183</v>
      </c>
      <c r="M6" s="399" t="s">
        <v>217</v>
      </c>
      <c r="N6" s="399" t="s">
        <v>77</v>
      </c>
      <c r="O6" s="401" t="s">
        <v>183</v>
      </c>
    </row>
    <row r="7" spans="1:17" s="20" customFormat="1" ht="24" customHeight="1">
      <c r="A7" s="150" t="s">
        <v>0</v>
      </c>
      <c r="B7" s="178">
        <v>14169</v>
      </c>
      <c r="C7" s="160">
        <v>175718</v>
      </c>
      <c r="D7" s="202">
        <v>1529</v>
      </c>
      <c r="E7" s="202">
        <v>2756</v>
      </c>
      <c r="F7" s="202">
        <v>51870</v>
      </c>
      <c r="G7" s="202">
        <v>7</v>
      </c>
      <c r="H7" s="202">
        <v>17</v>
      </c>
      <c r="I7" s="202">
        <v>1750</v>
      </c>
      <c r="J7" s="160">
        <v>1522</v>
      </c>
      <c r="K7" s="160">
        <v>2739</v>
      </c>
      <c r="L7" s="166">
        <v>50120</v>
      </c>
      <c r="M7" s="160">
        <v>0</v>
      </c>
      <c r="N7" s="160">
        <v>0</v>
      </c>
      <c r="O7" s="216">
        <v>0</v>
      </c>
      <c r="P7" s="14"/>
      <c r="Q7" s="14"/>
    </row>
    <row r="8" spans="1:17" s="20" customFormat="1" ht="24" customHeight="1">
      <c r="A8" s="150" t="s">
        <v>252</v>
      </c>
      <c r="B8" s="178">
        <v>13858</v>
      </c>
      <c r="C8" s="160">
        <v>164652</v>
      </c>
      <c r="D8" s="202">
        <v>1418</v>
      </c>
      <c r="E8" s="202">
        <v>2701</v>
      </c>
      <c r="F8" s="202">
        <v>44478</v>
      </c>
      <c r="G8" s="202">
        <v>14</v>
      </c>
      <c r="H8" s="202">
        <v>34</v>
      </c>
      <c r="I8" s="202">
        <v>3500</v>
      </c>
      <c r="J8" s="160">
        <v>1404</v>
      </c>
      <c r="K8" s="160">
        <v>2667</v>
      </c>
      <c r="L8" s="166">
        <v>40978</v>
      </c>
      <c r="M8" s="160">
        <v>0</v>
      </c>
      <c r="N8" s="160">
        <v>0</v>
      </c>
      <c r="O8" s="216">
        <v>0</v>
      </c>
      <c r="P8" s="14"/>
      <c r="Q8" s="14"/>
    </row>
    <row r="9" spans="1:17" s="20" customFormat="1" ht="24" customHeight="1">
      <c r="A9" s="150" t="s">
        <v>262</v>
      </c>
      <c r="B9" s="178">
        <v>13677</v>
      </c>
      <c r="C9" s="160">
        <v>158427</v>
      </c>
      <c r="D9" s="202">
        <v>1253</v>
      </c>
      <c r="E9" s="202">
        <v>2253</v>
      </c>
      <c r="F9" s="202">
        <v>37306</v>
      </c>
      <c r="G9" s="202">
        <v>6</v>
      </c>
      <c r="H9" s="202">
        <v>12</v>
      </c>
      <c r="I9" s="202">
        <v>1500</v>
      </c>
      <c r="J9" s="160">
        <v>1247</v>
      </c>
      <c r="K9" s="160">
        <v>2241</v>
      </c>
      <c r="L9" s="166">
        <v>35806</v>
      </c>
      <c r="M9" s="160">
        <v>0</v>
      </c>
      <c r="N9" s="160">
        <v>0</v>
      </c>
      <c r="O9" s="216">
        <v>0</v>
      </c>
      <c r="P9" s="14"/>
      <c r="Q9" s="14"/>
    </row>
    <row r="10" spans="1:17" s="403" customFormat="1" ht="24" customHeight="1">
      <c r="A10" s="698" t="s">
        <v>686</v>
      </c>
      <c r="B10" s="178">
        <v>13848</v>
      </c>
      <c r="C10" s="160">
        <v>172798</v>
      </c>
      <c r="D10" s="202">
        <v>1299</v>
      </c>
      <c r="E10" s="202">
        <v>2123</v>
      </c>
      <c r="F10" s="202">
        <v>38581</v>
      </c>
      <c r="G10" s="202">
        <v>7</v>
      </c>
      <c r="H10" s="202">
        <v>14</v>
      </c>
      <c r="I10" s="202">
        <v>1770</v>
      </c>
      <c r="J10" s="160">
        <v>1292</v>
      </c>
      <c r="K10" s="160">
        <v>2109</v>
      </c>
      <c r="L10" s="166">
        <v>36811</v>
      </c>
      <c r="M10" s="160">
        <v>0</v>
      </c>
      <c r="N10" s="160">
        <v>0</v>
      </c>
      <c r="O10" s="216">
        <v>0</v>
      </c>
      <c r="P10" s="421"/>
      <c r="Q10" s="421"/>
    </row>
    <row r="11" spans="1:17" s="20" customFormat="1" ht="24" customHeight="1">
      <c r="A11" s="698" t="s">
        <v>787</v>
      </c>
      <c r="B11" s="178">
        <v>12445</v>
      </c>
      <c r="C11" s="160">
        <v>154395</v>
      </c>
      <c r="D11" s="202">
        <v>231</v>
      </c>
      <c r="E11" s="202">
        <v>521</v>
      </c>
      <c r="F11" s="202">
        <v>10606</v>
      </c>
      <c r="G11" s="202">
        <v>5</v>
      </c>
      <c r="H11" s="202">
        <v>11</v>
      </c>
      <c r="I11" s="202">
        <v>2750</v>
      </c>
      <c r="J11" s="160">
        <v>226</v>
      </c>
      <c r="K11" s="160">
        <v>510</v>
      </c>
      <c r="L11" s="166">
        <v>7856</v>
      </c>
      <c r="M11" s="160">
        <v>0</v>
      </c>
      <c r="N11" s="160">
        <v>0</v>
      </c>
      <c r="O11" s="216">
        <v>0</v>
      </c>
      <c r="P11" s="14"/>
      <c r="Q11" s="14"/>
    </row>
    <row r="12" spans="1:17" s="346" customFormat="1" ht="24.75" customHeight="1">
      <c r="A12" s="599" t="s">
        <v>793</v>
      </c>
      <c r="B12" s="179">
        <v>11180</v>
      </c>
      <c r="C12" s="162">
        <v>139057</v>
      </c>
      <c r="D12" s="206">
        <v>140</v>
      </c>
      <c r="E12" s="206">
        <v>276</v>
      </c>
      <c r="F12" s="206">
        <v>54075</v>
      </c>
      <c r="G12" s="206">
        <v>5</v>
      </c>
      <c r="H12" s="206">
        <v>18</v>
      </c>
      <c r="I12" s="206">
        <v>1750</v>
      </c>
      <c r="J12" s="773" t="s">
        <v>827</v>
      </c>
      <c r="K12" s="773" t="s">
        <v>827</v>
      </c>
      <c r="L12" s="773" t="s">
        <v>827</v>
      </c>
      <c r="M12" s="162">
        <v>0</v>
      </c>
      <c r="N12" s="162">
        <v>0</v>
      </c>
      <c r="O12" s="217">
        <v>0</v>
      </c>
      <c r="P12" s="14"/>
      <c r="Q12" s="14"/>
    </row>
    <row r="13" spans="1:17" ht="17.100000000000001" customHeight="1">
      <c r="A13" s="342"/>
      <c r="B13" s="328"/>
      <c r="C13" s="328"/>
      <c r="D13" s="358"/>
      <c r="E13" s="358"/>
      <c r="F13" s="358"/>
      <c r="G13" s="358"/>
      <c r="H13" s="358"/>
      <c r="I13" s="358"/>
      <c r="J13" s="328"/>
      <c r="K13" s="328"/>
      <c r="L13" s="32"/>
      <c r="M13" s="328"/>
      <c r="N13" s="328"/>
      <c r="O13" s="328"/>
    </row>
    <row r="14" spans="1:17">
      <c r="A14" s="799" t="s">
        <v>617</v>
      </c>
      <c r="B14" s="799"/>
      <c r="C14" s="799"/>
      <c r="D14" s="86"/>
      <c r="E14" s="86"/>
      <c r="F14" s="86"/>
      <c r="G14" s="86"/>
      <c r="H14" s="23" t="s">
        <v>37</v>
      </c>
      <c r="I14" s="86"/>
      <c r="J14" s="23"/>
      <c r="K14" s="23"/>
      <c r="L14" s="86"/>
    </row>
    <row r="15" spans="1:17">
      <c r="A15" s="23" t="s">
        <v>37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32" spans="15:15">
      <c r="O32" s="37" t="s">
        <v>822</v>
      </c>
    </row>
  </sheetData>
  <mergeCells count="12">
    <mergeCell ref="A14:C14"/>
    <mergeCell ref="A3:C3"/>
    <mergeCell ref="A1:D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honeticPr fontId="3" type="noConversion"/>
  <pageMargins left="0.51181102362204722" right="0.19685039370078741" top="0.74803149606299213" bottom="0.74803149606299213" header="0.31496062992125984" footer="0.31496062992125984"/>
  <pageSetup paperSize="9" scale="8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0" workbookViewId="0">
      <selection activeCell="B12" sqref="B12:H12"/>
    </sheetView>
  </sheetViews>
  <sheetFormatPr defaultColWidth="9" defaultRowHeight="13.5"/>
  <cols>
    <col min="1" max="1" width="11.125" style="37" customWidth="1"/>
    <col min="2" max="6" width="8.75" style="37" customWidth="1"/>
    <col min="7" max="7" width="9.625" style="37" customWidth="1"/>
    <col min="8" max="8" width="10.75" style="37" customWidth="1"/>
    <col min="9" max="16384" width="9" style="37"/>
  </cols>
  <sheetData>
    <row r="1" spans="1:9" ht="20.25" customHeight="1">
      <c r="A1" s="801" t="s">
        <v>263</v>
      </c>
      <c r="B1" s="801"/>
      <c r="C1" s="801"/>
      <c r="D1" s="245"/>
      <c r="E1" s="245"/>
      <c r="F1" s="245"/>
      <c r="G1" s="245"/>
      <c r="H1" s="20"/>
    </row>
    <row r="2" spans="1:9" ht="15" customHeight="1">
      <c r="A2" s="25"/>
      <c r="B2" s="25"/>
      <c r="C2" s="25"/>
      <c r="D2" s="25"/>
      <c r="E2" s="25"/>
      <c r="F2" s="25"/>
      <c r="G2" s="25"/>
      <c r="H2" s="20"/>
    </row>
    <row r="3" spans="1:9" ht="19.5" customHeight="1">
      <c r="A3" s="840" t="s">
        <v>576</v>
      </c>
      <c r="B3" s="840"/>
      <c r="C3" s="334"/>
      <c r="D3" s="334"/>
      <c r="E3" s="334"/>
      <c r="F3" s="334"/>
      <c r="G3" s="334"/>
      <c r="H3" s="334"/>
    </row>
    <row r="4" spans="1:9" ht="21" customHeight="1">
      <c r="A4" s="841" t="s">
        <v>684</v>
      </c>
      <c r="B4" s="398" t="s">
        <v>28</v>
      </c>
      <c r="C4" s="843" t="s">
        <v>264</v>
      </c>
      <c r="D4" s="852"/>
      <c r="E4" s="852"/>
      <c r="F4" s="853"/>
      <c r="G4" s="398" t="s">
        <v>577</v>
      </c>
      <c r="H4" s="401" t="s">
        <v>265</v>
      </c>
    </row>
    <row r="5" spans="1:9" ht="21" customHeight="1">
      <c r="A5" s="847"/>
      <c r="B5" s="841" t="s">
        <v>88</v>
      </c>
      <c r="C5" s="841" t="s">
        <v>88</v>
      </c>
      <c r="D5" s="845" t="s">
        <v>89</v>
      </c>
      <c r="E5" s="866"/>
      <c r="F5" s="939"/>
      <c r="G5" s="841" t="s">
        <v>88</v>
      </c>
      <c r="H5" s="869" t="s">
        <v>88</v>
      </c>
    </row>
    <row r="6" spans="1:9" ht="21" customHeight="1">
      <c r="A6" s="842"/>
      <c r="B6" s="842"/>
      <c r="C6" s="842"/>
      <c r="D6" s="459"/>
      <c r="E6" s="398" t="s">
        <v>29</v>
      </c>
      <c r="F6" s="398" t="s">
        <v>30</v>
      </c>
      <c r="G6" s="842"/>
      <c r="H6" s="977"/>
    </row>
    <row r="7" spans="1:9" ht="21" customHeight="1">
      <c r="A7" s="149" t="s">
        <v>255</v>
      </c>
      <c r="B7" s="278">
        <v>88</v>
      </c>
      <c r="C7" s="161">
        <v>1</v>
      </c>
      <c r="D7" s="153">
        <v>8</v>
      </c>
      <c r="E7" s="161">
        <v>2</v>
      </c>
      <c r="F7" s="161">
        <v>6</v>
      </c>
      <c r="G7" s="153">
        <v>80</v>
      </c>
      <c r="H7" s="193">
        <v>7</v>
      </c>
    </row>
    <row r="8" spans="1:9" ht="21" customHeight="1">
      <c r="A8" s="149" t="s">
        <v>261</v>
      </c>
      <c r="B8" s="278">
        <v>89</v>
      </c>
      <c r="C8" s="161">
        <v>1</v>
      </c>
      <c r="D8" s="153">
        <v>9</v>
      </c>
      <c r="E8" s="161">
        <v>2</v>
      </c>
      <c r="F8" s="161">
        <v>7</v>
      </c>
      <c r="G8" s="153">
        <v>80</v>
      </c>
      <c r="H8" s="193">
        <v>8</v>
      </c>
    </row>
    <row r="9" spans="1:9" ht="21" customHeight="1">
      <c r="A9" s="439" t="s">
        <v>262</v>
      </c>
      <c r="B9" s="278">
        <v>89</v>
      </c>
      <c r="C9" s="171">
        <v>1</v>
      </c>
      <c r="D9" s="171">
        <v>8</v>
      </c>
      <c r="E9" s="171">
        <v>2</v>
      </c>
      <c r="F9" s="171">
        <v>6</v>
      </c>
      <c r="G9" s="171">
        <v>80</v>
      </c>
      <c r="H9" s="198">
        <v>8</v>
      </c>
    </row>
    <row r="10" spans="1:9" ht="21" customHeight="1">
      <c r="A10" s="660" t="s">
        <v>686</v>
      </c>
      <c r="B10" s="278">
        <v>89</v>
      </c>
      <c r="C10" s="171">
        <v>1</v>
      </c>
      <c r="D10" s="171">
        <v>9</v>
      </c>
      <c r="E10" s="171">
        <v>3</v>
      </c>
      <c r="F10" s="171">
        <v>6</v>
      </c>
      <c r="G10" s="171">
        <v>80</v>
      </c>
      <c r="H10" s="198">
        <v>8</v>
      </c>
    </row>
    <row r="11" spans="1:9" ht="21" customHeight="1">
      <c r="A11" s="660" t="s">
        <v>787</v>
      </c>
      <c r="B11" s="278">
        <v>91</v>
      </c>
      <c r="C11" s="171">
        <v>1</v>
      </c>
      <c r="D11" s="171">
        <v>9</v>
      </c>
      <c r="E11" s="171">
        <v>2</v>
      </c>
      <c r="F11" s="171">
        <v>7</v>
      </c>
      <c r="G11" s="171">
        <v>81</v>
      </c>
      <c r="H11" s="198">
        <v>9</v>
      </c>
    </row>
    <row r="12" spans="1:9" ht="21" customHeight="1">
      <c r="A12" s="596" t="s">
        <v>800</v>
      </c>
      <c r="B12" s="550">
        <v>94</v>
      </c>
      <c r="C12" s="177">
        <v>3</v>
      </c>
      <c r="D12" s="177">
        <v>23</v>
      </c>
      <c r="E12" s="177">
        <v>6</v>
      </c>
      <c r="F12" s="177">
        <v>17</v>
      </c>
      <c r="G12" s="177">
        <v>82</v>
      </c>
      <c r="H12" s="200">
        <v>9</v>
      </c>
    </row>
    <row r="13" spans="1:9" ht="21" customHeight="1">
      <c r="A13" s="567"/>
      <c r="B13" s="542"/>
      <c r="C13" s="752"/>
      <c r="D13" s="752"/>
      <c r="E13" s="752"/>
      <c r="F13" s="752"/>
      <c r="G13" s="542"/>
      <c r="H13" s="752"/>
      <c r="I13" s="81"/>
    </row>
    <row r="14" spans="1:9" ht="21" customHeight="1">
      <c r="A14" s="606" t="s">
        <v>26</v>
      </c>
      <c r="B14" s="547">
        <f t="shared" ref="B14:B30" si="0">SUM(C14,G14,H14)</f>
        <v>6</v>
      </c>
      <c r="C14" s="547">
        <v>0</v>
      </c>
      <c r="D14" s="547">
        <v>0</v>
      </c>
      <c r="E14" s="547">
        <v>0</v>
      </c>
      <c r="F14" s="547">
        <v>0</v>
      </c>
      <c r="G14" s="754">
        <v>5</v>
      </c>
      <c r="H14" s="195">
        <v>1</v>
      </c>
      <c r="I14" s="81"/>
    </row>
    <row r="15" spans="1:9" ht="21" customHeight="1">
      <c r="A15" s="607" t="s">
        <v>699</v>
      </c>
      <c r="B15" s="547">
        <f t="shared" si="0"/>
        <v>5</v>
      </c>
      <c r="C15" s="548">
        <v>0</v>
      </c>
      <c r="D15" s="547">
        <v>0</v>
      </c>
      <c r="E15" s="547">
        <v>0</v>
      </c>
      <c r="F15" s="547">
        <v>0</v>
      </c>
      <c r="G15" s="458">
        <v>5</v>
      </c>
      <c r="H15" s="434">
        <v>0</v>
      </c>
      <c r="I15" s="81"/>
    </row>
    <row r="16" spans="1:9" ht="21" customHeight="1">
      <c r="A16" s="608" t="s">
        <v>25</v>
      </c>
      <c r="B16" s="547">
        <f t="shared" si="0"/>
        <v>11</v>
      </c>
      <c r="C16" s="548">
        <v>1</v>
      </c>
      <c r="D16" s="547">
        <v>0</v>
      </c>
      <c r="E16" s="547">
        <v>0</v>
      </c>
      <c r="F16" s="547">
        <v>0</v>
      </c>
      <c r="G16" s="458">
        <v>9</v>
      </c>
      <c r="H16" s="434">
        <v>1</v>
      </c>
      <c r="I16" s="81"/>
    </row>
    <row r="17" spans="1:9" ht="21" customHeight="1">
      <c r="A17" s="608" t="s">
        <v>24</v>
      </c>
      <c r="B17" s="547">
        <f t="shared" si="0"/>
        <v>5</v>
      </c>
      <c r="C17" s="548">
        <v>0</v>
      </c>
      <c r="D17" s="547">
        <v>0</v>
      </c>
      <c r="E17" s="547">
        <v>0</v>
      </c>
      <c r="F17" s="547">
        <v>0</v>
      </c>
      <c r="G17" s="458">
        <v>5</v>
      </c>
      <c r="H17" s="434">
        <v>0</v>
      </c>
      <c r="I17" s="81"/>
    </row>
    <row r="18" spans="1:9" ht="21" customHeight="1">
      <c r="A18" s="608" t="s">
        <v>703</v>
      </c>
      <c r="B18" s="547">
        <f t="shared" si="0"/>
        <v>6</v>
      </c>
      <c r="C18" s="548">
        <v>0</v>
      </c>
      <c r="D18" s="547">
        <v>0</v>
      </c>
      <c r="E18" s="547">
        <v>0</v>
      </c>
      <c r="F18" s="547">
        <v>0</v>
      </c>
      <c r="G18" s="458">
        <v>6</v>
      </c>
      <c r="H18" s="434">
        <v>0</v>
      </c>
      <c r="I18" s="81"/>
    </row>
    <row r="19" spans="1:9" ht="21" customHeight="1">
      <c r="A19" s="608" t="s">
        <v>23</v>
      </c>
      <c r="B19" s="547">
        <f t="shared" si="0"/>
        <v>5</v>
      </c>
      <c r="C19" s="548">
        <v>0</v>
      </c>
      <c r="D19" s="547">
        <v>0</v>
      </c>
      <c r="E19" s="547">
        <v>0</v>
      </c>
      <c r="F19" s="547">
        <v>0</v>
      </c>
      <c r="G19" s="458">
        <v>5</v>
      </c>
      <c r="H19" s="434">
        <v>0</v>
      </c>
      <c r="I19" s="81"/>
    </row>
    <row r="20" spans="1:9" ht="21" customHeight="1">
      <c r="A20" s="608" t="s">
        <v>22</v>
      </c>
      <c r="B20" s="547">
        <f t="shared" si="0"/>
        <v>2</v>
      </c>
      <c r="C20" s="548">
        <v>0</v>
      </c>
      <c r="D20" s="547">
        <v>0</v>
      </c>
      <c r="E20" s="547">
        <v>0</v>
      </c>
      <c r="F20" s="547">
        <v>0</v>
      </c>
      <c r="G20" s="458">
        <v>2</v>
      </c>
      <c r="H20" s="434">
        <v>0</v>
      </c>
      <c r="I20" s="81"/>
    </row>
    <row r="21" spans="1:9" ht="21" customHeight="1">
      <c r="A21" s="608" t="s">
        <v>21</v>
      </c>
      <c r="B21" s="547">
        <f t="shared" si="0"/>
        <v>3</v>
      </c>
      <c r="C21" s="548">
        <v>0</v>
      </c>
      <c r="D21" s="547">
        <v>0</v>
      </c>
      <c r="E21" s="547">
        <v>0</v>
      </c>
      <c r="F21" s="547">
        <v>0</v>
      </c>
      <c r="G21" s="458">
        <v>2</v>
      </c>
      <c r="H21" s="434">
        <v>1</v>
      </c>
      <c r="I21" s="81"/>
    </row>
    <row r="22" spans="1:9" ht="21" customHeight="1">
      <c r="A22" s="608" t="s">
        <v>20</v>
      </c>
      <c r="B22" s="547">
        <f t="shared" si="0"/>
        <v>4</v>
      </c>
      <c r="C22" s="548">
        <v>1</v>
      </c>
      <c r="D22" s="547">
        <v>0</v>
      </c>
      <c r="E22" s="547">
        <v>0</v>
      </c>
      <c r="F22" s="547">
        <v>0</v>
      </c>
      <c r="G22" s="458">
        <v>3</v>
      </c>
      <c r="H22" s="434">
        <v>0</v>
      </c>
      <c r="I22" s="81"/>
    </row>
    <row r="23" spans="1:9" ht="21" customHeight="1">
      <c r="A23" s="608" t="s">
        <v>19</v>
      </c>
      <c r="B23" s="547">
        <f t="shared" si="0"/>
        <v>5</v>
      </c>
      <c r="C23" s="548">
        <v>1</v>
      </c>
      <c r="D23" s="547">
        <v>0</v>
      </c>
      <c r="E23" s="547">
        <v>0</v>
      </c>
      <c r="F23" s="547">
        <v>0</v>
      </c>
      <c r="G23" s="458">
        <v>3</v>
      </c>
      <c r="H23" s="434">
        <v>1</v>
      </c>
      <c r="I23" s="81"/>
    </row>
    <row r="24" spans="1:9" ht="21" customHeight="1">
      <c r="A24" s="608" t="s">
        <v>18</v>
      </c>
      <c r="B24" s="547">
        <f t="shared" si="0"/>
        <v>4</v>
      </c>
      <c r="C24" s="548">
        <v>0</v>
      </c>
      <c r="D24" s="547">
        <v>0</v>
      </c>
      <c r="E24" s="547">
        <v>0</v>
      </c>
      <c r="F24" s="547">
        <v>0</v>
      </c>
      <c r="G24" s="458">
        <v>4</v>
      </c>
      <c r="H24" s="434">
        <v>0</v>
      </c>
      <c r="I24" s="81"/>
    </row>
    <row r="25" spans="1:9" ht="21" customHeight="1">
      <c r="A25" s="608" t="s">
        <v>17</v>
      </c>
      <c r="B25" s="547">
        <f t="shared" si="0"/>
        <v>6</v>
      </c>
      <c r="C25" s="548">
        <v>0</v>
      </c>
      <c r="D25" s="547">
        <v>0</v>
      </c>
      <c r="E25" s="547">
        <v>0</v>
      </c>
      <c r="F25" s="547">
        <v>0</v>
      </c>
      <c r="G25" s="458">
        <v>4</v>
      </c>
      <c r="H25" s="434">
        <v>2</v>
      </c>
      <c r="I25" s="81"/>
    </row>
    <row r="26" spans="1:9" ht="21" customHeight="1">
      <c r="A26" s="608" t="s">
        <v>16</v>
      </c>
      <c r="B26" s="547">
        <f t="shared" si="0"/>
        <v>7</v>
      </c>
      <c r="C26" s="548">
        <v>0</v>
      </c>
      <c r="D26" s="547">
        <v>0</v>
      </c>
      <c r="E26" s="547">
        <v>0</v>
      </c>
      <c r="F26" s="547">
        <v>0</v>
      </c>
      <c r="G26" s="458">
        <v>6</v>
      </c>
      <c r="H26" s="434">
        <v>1</v>
      </c>
      <c r="I26" s="81"/>
    </row>
    <row r="27" spans="1:9" ht="21" customHeight="1">
      <c r="A27" s="608" t="s">
        <v>15</v>
      </c>
      <c r="B27" s="547">
        <f t="shared" si="0"/>
        <v>2</v>
      </c>
      <c r="C27" s="548">
        <v>0</v>
      </c>
      <c r="D27" s="547">
        <v>0</v>
      </c>
      <c r="E27" s="547">
        <v>0</v>
      </c>
      <c r="F27" s="547">
        <v>0</v>
      </c>
      <c r="G27" s="458">
        <v>2</v>
      </c>
      <c r="H27" s="434">
        <v>0</v>
      </c>
      <c r="I27" s="81"/>
    </row>
    <row r="28" spans="1:9" ht="21" customHeight="1">
      <c r="A28" s="608" t="s">
        <v>14</v>
      </c>
      <c r="B28" s="547">
        <f t="shared" si="0"/>
        <v>4</v>
      </c>
      <c r="C28" s="548">
        <v>0</v>
      </c>
      <c r="D28" s="547">
        <v>0</v>
      </c>
      <c r="E28" s="547">
        <v>0</v>
      </c>
      <c r="F28" s="547">
        <v>0</v>
      </c>
      <c r="G28" s="458">
        <v>4</v>
      </c>
      <c r="H28" s="434">
        <v>0</v>
      </c>
      <c r="I28" s="81"/>
    </row>
    <row r="29" spans="1:9" ht="21" customHeight="1">
      <c r="A29" s="608" t="s">
        <v>13</v>
      </c>
      <c r="B29" s="547">
        <f t="shared" si="0"/>
        <v>13</v>
      </c>
      <c r="C29" s="548">
        <v>0</v>
      </c>
      <c r="D29" s="547">
        <v>0</v>
      </c>
      <c r="E29" s="547">
        <v>0</v>
      </c>
      <c r="F29" s="547">
        <v>0</v>
      </c>
      <c r="G29" s="458">
        <v>12</v>
      </c>
      <c r="H29" s="434">
        <v>1</v>
      </c>
      <c r="I29" s="81"/>
    </row>
    <row r="30" spans="1:9" ht="12.75" customHeight="1">
      <c r="A30" s="609" t="s">
        <v>12</v>
      </c>
      <c r="B30" s="547">
        <f t="shared" si="0"/>
        <v>6</v>
      </c>
      <c r="C30" s="549">
        <v>0</v>
      </c>
      <c r="D30" s="549">
        <v>0</v>
      </c>
      <c r="E30" s="549">
        <v>0</v>
      </c>
      <c r="F30" s="549">
        <v>0</v>
      </c>
      <c r="G30" s="170">
        <v>5</v>
      </c>
      <c r="H30" s="159">
        <v>1</v>
      </c>
    </row>
    <row r="31" spans="1:9" ht="17.100000000000001" customHeight="1">
      <c r="A31" s="93"/>
      <c r="B31" s="16"/>
      <c r="C31" s="16"/>
      <c r="D31" s="16"/>
      <c r="E31" s="16"/>
      <c r="F31" s="16"/>
      <c r="G31" s="16"/>
      <c r="H31" s="16"/>
    </row>
    <row r="32" spans="1:9" ht="21" customHeight="1">
      <c r="A32" s="806" t="s">
        <v>618</v>
      </c>
      <c r="B32" s="806"/>
      <c r="C32" s="22"/>
      <c r="D32" s="22"/>
      <c r="E32" s="22"/>
      <c r="F32" s="22"/>
      <c r="G32" s="22"/>
      <c r="H32" s="20"/>
    </row>
    <row r="33" spans="1:8">
      <c r="A33" s="20"/>
      <c r="B33" s="14"/>
      <c r="C33" s="14"/>
      <c r="D33" s="14"/>
      <c r="E33" s="14"/>
      <c r="F33" s="14"/>
      <c r="G33" s="14"/>
      <c r="H33" s="14"/>
    </row>
  </sheetData>
  <mergeCells count="10">
    <mergeCell ref="G5:G6"/>
    <mergeCell ref="H5:H6"/>
    <mergeCell ref="A3:B3"/>
    <mergeCell ref="A32:B32"/>
    <mergeCell ref="A1:C1"/>
    <mergeCell ref="A4:A6"/>
    <mergeCell ref="C4:F4"/>
    <mergeCell ref="B5:B6"/>
    <mergeCell ref="C5:C6"/>
    <mergeCell ref="D5:F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opLeftCell="A7" workbookViewId="0">
      <selection activeCell="B30" sqref="B30:AG30"/>
    </sheetView>
  </sheetViews>
  <sheetFormatPr defaultColWidth="9" defaultRowHeight="13.5"/>
  <cols>
    <col min="1" max="1" width="9" style="11"/>
    <col min="2" max="2" width="6.75" style="11" customWidth="1"/>
    <col min="3" max="3" width="6.625" style="11" customWidth="1"/>
    <col min="4" max="4" width="6.375" style="11" customWidth="1"/>
    <col min="5" max="6" width="6.125" style="11" customWidth="1"/>
    <col min="7" max="7" width="7.625" style="11" customWidth="1"/>
    <col min="8" max="9" width="6.125" style="11" customWidth="1"/>
    <col min="10" max="10" width="6.75" style="11" customWidth="1"/>
    <col min="11" max="11" width="6.375" style="11" customWidth="1"/>
    <col min="12" max="12" width="6.5" style="11" customWidth="1"/>
    <col min="13" max="14" width="6.125" style="11" customWidth="1"/>
    <col min="15" max="15" width="6.875" style="11" customWidth="1"/>
    <col min="16" max="17" width="6.125" style="11" customWidth="1"/>
    <col min="18" max="18" width="6.875" style="11" customWidth="1"/>
    <col min="19" max="19" width="6.375" style="11" customWidth="1"/>
    <col min="20" max="20" width="6.25" style="11" customWidth="1"/>
    <col min="21" max="22" width="6.125" style="11" customWidth="1"/>
    <col min="23" max="23" width="7.375" style="11" customWidth="1"/>
    <col min="24" max="25" width="6.125" style="11" customWidth="1"/>
    <col min="26" max="26" width="6.75" style="11" customWidth="1"/>
    <col min="27" max="30" width="6.125" style="11" customWidth="1"/>
    <col min="31" max="31" width="7.5" style="11" customWidth="1"/>
    <col min="32" max="33" width="6.125" style="11" customWidth="1"/>
    <col min="34" max="16384" width="9" style="11"/>
  </cols>
  <sheetData>
    <row r="1" spans="1:33" ht="20.25" customHeight="1">
      <c r="A1" s="801" t="s">
        <v>578</v>
      </c>
      <c r="B1" s="801"/>
      <c r="C1" s="801"/>
      <c r="D1" s="801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90"/>
      <c r="Y1" s="90"/>
      <c r="Z1" s="55"/>
      <c r="AA1" s="55"/>
      <c r="AB1" s="55"/>
      <c r="AC1" s="55"/>
      <c r="AD1" s="55"/>
      <c r="AE1" s="55"/>
    </row>
    <row r="2" spans="1:33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55"/>
      <c r="AA2" s="55"/>
      <c r="AB2" s="55"/>
      <c r="AC2" s="55"/>
      <c r="AD2" s="55"/>
      <c r="AE2" s="55"/>
    </row>
    <row r="3" spans="1:33" ht="20.25" customHeight="1">
      <c r="A3" s="840" t="s">
        <v>576</v>
      </c>
      <c r="B3" s="840"/>
      <c r="C3" s="840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55"/>
      <c r="AA3" s="55"/>
      <c r="AB3" s="55"/>
      <c r="AC3" s="55"/>
      <c r="AD3" s="55"/>
      <c r="AE3" s="55"/>
    </row>
    <row r="4" spans="1:33" ht="21" customHeight="1">
      <c r="A4" s="979" t="s">
        <v>720</v>
      </c>
      <c r="B4" s="955" t="s">
        <v>721</v>
      </c>
      <c r="C4" s="911"/>
      <c r="D4" s="911"/>
      <c r="E4" s="911"/>
      <c r="F4" s="911"/>
      <c r="G4" s="911"/>
      <c r="H4" s="911"/>
      <c r="I4" s="912"/>
      <c r="J4" s="955" t="s">
        <v>722</v>
      </c>
      <c r="K4" s="911"/>
      <c r="L4" s="911"/>
      <c r="M4" s="911"/>
      <c r="N4" s="911"/>
      <c r="O4" s="911"/>
      <c r="P4" s="911"/>
      <c r="Q4" s="912"/>
      <c r="R4" s="955" t="s">
        <v>723</v>
      </c>
      <c r="S4" s="911"/>
      <c r="T4" s="911"/>
      <c r="U4" s="911"/>
      <c r="V4" s="911"/>
      <c r="W4" s="911"/>
      <c r="X4" s="911"/>
      <c r="Y4" s="912"/>
      <c r="Z4" s="955" t="s">
        <v>724</v>
      </c>
      <c r="AA4" s="911"/>
      <c r="AB4" s="911"/>
      <c r="AC4" s="911"/>
      <c r="AD4" s="911"/>
      <c r="AE4" s="911"/>
      <c r="AF4" s="911"/>
      <c r="AG4" s="911"/>
    </row>
    <row r="5" spans="1:33" ht="21" customHeight="1">
      <c r="A5" s="980"/>
      <c r="B5" s="907" t="s">
        <v>725</v>
      </c>
      <c r="C5" s="955" t="s">
        <v>726</v>
      </c>
      <c r="D5" s="911"/>
      <c r="E5" s="911"/>
      <c r="F5" s="912"/>
      <c r="G5" s="905" t="s">
        <v>727</v>
      </c>
      <c r="H5" s="978"/>
      <c r="I5" s="979"/>
      <c r="J5" s="907" t="s">
        <v>725</v>
      </c>
      <c r="K5" s="955" t="s">
        <v>726</v>
      </c>
      <c r="L5" s="911"/>
      <c r="M5" s="911"/>
      <c r="N5" s="912"/>
      <c r="O5" s="905" t="s">
        <v>727</v>
      </c>
      <c r="P5" s="978"/>
      <c r="Q5" s="979"/>
      <c r="R5" s="907" t="s">
        <v>725</v>
      </c>
      <c r="S5" s="955" t="s">
        <v>726</v>
      </c>
      <c r="T5" s="911"/>
      <c r="U5" s="911"/>
      <c r="V5" s="912"/>
      <c r="W5" s="905" t="s">
        <v>727</v>
      </c>
      <c r="X5" s="978"/>
      <c r="Y5" s="979"/>
      <c r="Z5" s="930" t="s">
        <v>725</v>
      </c>
      <c r="AA5" s="930" t="s">
        <v>726</v>
      </c>
      <c r="AB5" s="930"/>
      <c r="AC5" s="930"/>
      <c r="AD5" s="930"/>
      <c r="AE5" s="907" t="s">
        <v>727</v>
      </c>
      <c r="AF5" s="930"/>
      <c r="AG5" s="955"/>
    </row>
    <row r="6" spans="1:33" ht="21" customHeight="1">
      <c r="A6" s="980"/>
      <c r="B6" s="913"/>
      <c r="C6" s="907" t="s">
        <v>728</v>
      </c>
      <c r="D6" s="905" t="s">
        <v>729</v>
      </c>
      <c r="E6" s="911"/>
      <c r="F6" s="912"/>
      <c r="G6" s="487"/>
      <c r="H6" s="907" t="s">
        <v>730</v>
      </c>
      <c r="I6" s="907" t="s">
        <v>731</v>
      </c>
      <c r="J6" s="913"/>
      <c r="K6" s="907" t="s">
        <v>728</v>
      </c>
      <c r="L6" s="905" t="s">
        <v>729</v>
      </c>
      <c r="M6" s="978"/>
      <c r="N6" s="979"/>
      <c r="O6" s="913"/>
      <c r="P6" s="907" t="s">
        <v>730</v>
      </c>
      <c r="Q6" s="907" t="s">
        <v>731</v>
      </c>
      <c r="R6" s="913"/>
      <c r="S6" s="907" t="s">
        <v>728</v>
      </c>
      <c r="T6" s="905" t="s">
        <v>729</v>
      </c>
      <c r="U6" s="911"/>
      <c r="V6" s="912"/>
      <c r="W6" s="913"/>
      <c r="X6" s="907" t="s">
        <v>730</v>
      </c>
      <c r="Y6" s="907" t="s">
        <v>731</v>
      </c>
      <c r="Z6" s="930"/>
      <c r="AA6" s="930" t="s">
        <v>728</v>
      </c>
      <c r="AB6" s="907" t="s">
        <v>729</v>
      </c>
      <c r="AC6" s="930"/>
      <c r="AD6" s="930"/>
      <c r="AE6" s="913"/>
      <c r="AF6" s="834" t="s">
        <v>730</v>
      </c>
      <c r="AG6" s="904" t="s">
        <v>731</v>
      </c>
    </row>
    <row r="7" spans="1:33" ht="21" customHeight="1">
      <c r="A7" s="981"/>
      <c r="B7" s="908"/>
      <c r="C7" s="908"/>
      <c r="D7" s="479"/>
      <c r="E7" s="478" t="s">
        <v>730</v>
      </c>
      <c r="F7" s="478" t="s">
        <v>731</v>
      </c>
      <c r="G7" s="488"/>
      <c r="H7" s="908"/>
      <c r="I7" s="908"/>
      <c r="J7" s="908"/>
      <c r="K7" s="908"/>
      <c r="L7" s="488"/>
      <c r="M7" s="478" t="s">
        <v>730</v>
      </c>
      <c r="N7" s="478" t="s">
        <v>731</v>
      </c>
      <c r="O7" s="908"/>
      <c r="P7" s="908"/>
      <c r="Q7" s="908"/>
      <c r="R7" s="908"/>
      <c r="S7" s="908"/>
      <c r="T7" s="479"/>
      <c r="U7" s="478" t="s">
        <v>730</v>
      </c>
      <c r="V7" s="478" t="s">
        <v>731</v>
      </c>
      <c r="W7" s="908"/>
      <c r="X7" s="908"/>
      <c r="Y7" s="908"/>
      <c r="Z7" s="930"/>
      <c r="AA7" s="930"/>
      <c r="AB7" s="479"/>
      <c r="AC7" s="478" t="s">
        <v>730</v>
      </c>
      <c r="AD7" s="478" t="s">
        <v>731</v>
      </c>
      <c r="AE7" s="908"/>
      <c r="AF7" s="834"/>
      <c r="AG7" s="836"/>
    </row>
    <row r="8" spans="1:33" ht="21" customHeight="1">
      <c r="A8" s="486" t="s">
        <v>255</v>
      </c>
      <c r="B8" s="320">
        <v>1</v>
      </c>
      <c r="C8" s="307">
        <v>71</v>
      </c>
      <c r="D8" s="307">
        <v>55</v>
      </c>
      <c r="E8" s="307">
        <v>28</v>
      </c>
      <c r="F8" s="307">
        <v>27</v>
      </c>
      <c r="G8" s="307">
        <v>13</v>
      </c>
      <c r="H8" s="307">
        <v>2</v>
      </c>
      <c r="I8" s="307">
        <v>11</v>
      </c>
      <c r="J8" s="307">
        <v>1</v>
      </c>
      <c r="K8" s="307">
        <v>71</v>
      </c>
      <c r="L8" s="307">
        <v>55</v>
      </c>
      <c r="M8" s="307">
        <v>28</v>
      </c>
      <c r="N8" s="307">
        <v>27</v>
      </c>
      <c r="O8" s="307">
        <v>13</v>
      </c>
      <c r="P8" s="307">
        <v>2</v>
      </c>
      <c r="Q8" s="307">
        <v>11</v>
      </c>
      <c r="R8" s="318">
        <v>0</v>
      </c>
      <c r="S8" s="318">
        <v>0</v>
      </c>
      <c r="T8" s="318">
        <v>0</v>
      </c>
      <c r="U8" s="318">
        <v>0</v>
      </c>
      <c r="V8" s="318">
        <v>0</v>
      </c>
      <c r="W8" s="318">
        <v>0</v>
      </c>
      <c r="X8" s="318">
        <v>0</v>
      </c>
      <c r="Y8" s="318">
        <v>0</v>
      </c>
      <c r="Z8" s="318">
        <v>0</v>
      </c>
      <c r="AA8" s="318">
        <v>0</v>
      </c>
      <c r="AB8" s="318">
        <v>0</v>
      </c>
      <c r="AC8" s="318">
        <v>0</v>
      </c>
      <c r="AD8" s="318">
        <v>0</v>
      </c>
      <c r="AE8" s="318">
        <v>0</v>
      </c>
      <c r="AF8" s="318">
        <v>0</v>
      </c>
      <c r="AG8" s="319">
        <v>0</v>
      </c>
    </row>
    <row r="9" spans="1:33" ht="21" customHeight="1">
      <c r="A9" s="486" t="s">
        <v>261</v>
      </c>
      <c r="B9" s="320">
        <v>1</v>
      </c>
      <c r="C9" s="321">
        <v>99</v>
      </c>
      <c r="D9" s="321">
        <v>55</v>
      </c>
      <c r="E9" s="321">
        <v>28</v>
      </c>
      <c r="F9" s="321">
        <v>27</v>
      </c>
      <c r="G9" s="321">
        <v>13</v>
      </c>
      <c r="H9" s="321">
        <v>3</v>
      </c>
      <c r="I9" s="321">
        <v>10</v>
      </c>
      <c r="J9" s="321">
        <v>1</v>
      </c>
      <c r="K9" s="321">
        <v>99</v>
      </c>
      <c r="L9" s="321">
        <v>55</v>
      </c>
      <c r="M9" s="321">
        <v>28</v>
      </c>
      <c r="N9" s="321">
        <v>27</v>
      </c>
      <c r="O9" s="321">
        <v>13</v>
      </c>
      <c r="P9" s="321">
        <v>3</v>
      </c>
      <c r="Q9" s="321">
        <v>10</v>
      </c>
      <c r="R9" s="321">
        <v>0</v>
      </c>
      <c r="S9" s="321">
        <v>0</v>
      </c>
      <c r="T9" s="321">
        <v>0</v>
      </c>
      <c r="U9" s="321">
        <v>0</v>
      </c>
      <c r="V9" s="321">
        <v>0</v>
      </c>
      <c r="W9" s="321">
        <v>0</v>
      </c>
      <c r="X9" s="321">
        <v>0</v>
      </c>
      <c r="Y9" s="321">
        <v>0</v>
      </c>
      <c r="Z9" s="321">
        <v>0</v>
      </c>
      <c r="AA9" s="321">
        <v>0</v>
      </c>
      <c r="AB9" s="321">
        <v>0</v>
      </c>
      <c r="AC9" s="321">
        <v>0</v>
      </c>
      <c r="AD9" s="321">
        <v>0</v>
      </c>
      <c r="AE9" s="321">
        <v>0</v>
      </c>
      <c r="AF9" s="321">
        <v>0</v>
      </c>
      <c r="AG9" s="322">
        <v>0</v>
      </c>
    </row>
    <row r="10" spans="1:33" ht="21" customHeight="1">
      <c r="A10" s="486" t="s">
        <v>262</v>
      </c>
      <c r="B10" s="460">
        <v>1</v>
      </c>
      <c r="C10" s="461">
        <v>99</v>
      </c>
      <c r="D10" s="461">
        <v>53</v>
      </c>
      <c r="E10" s="461">
        <v>28</v>
      </c>
      <c r="F10" s="461">
        <v>25</v>
      </c>
      <c r="G10" s="461">
        <v>13</v>
      </c>
      <c r="H10" s="461">
        <v>2</v>
      </c>
      <c r="I10" s="461">
        <v>11</v>
      </c>
      <c r="J10" s="461">
        <v>1</v>
      </c>
      <c r="K10" s="461">
        <v>99</v>
      </c>
      <c r="L10" s="461">
        <v>53</v>
      </c>
      <c r="M10" s="461">
        <v>28</v>
      </c>
      <c r="N10" s="461">
        <v>25</v>
      </c>
      <c r="O10" s="461">
        <v>13</v>
      </c>
      <c r="P10" s="321">
        <v>2</v>
      </c>
      <c r="Q10" s="321">
        <v>11</v>
      </c>
      <c r="R10" s="321">
        <v>0</v>
      </c>
      <c r="S10" s="321">
        <v>0</v>
      </c>
      <c r="T10" s="321">
        <v>0</v>
      </c>
      <c r="U10" s="321">
        <v>0</v>
      </c>
      <c r="V10" s="321">
        <v>0</v>
      </c>
      <c r="W10" s="321">
        <v>0</v>
      </c>
      <c r="X10" s="321">
        <v>0</v>
      </c>
      <c r="Y10" s="321">
        <v>0</v>
      </c>
      <c r="Z10" s="321">
        <v>0</v>
      </c>
      <c r="AA10" s="321">
        <v>0</v>
      </c>
      <c r="AB10" s="321">
        <v>0</v>
      </c>
      <c r="AC10" s="321">
        <v>0</v>
      </c>
      <c r="AD10" s="321">
        <v>0</v>
      </c>
      <c r="AE10" s="321">
        <v>0</v>
      </c>
      <c r="AF10" s="321">
        <v>0</v>
      </c>
      <c r="AG10" s="322">
        <v>0</v>
      </c>
    </row>
    <row r="11" spans="1:33" ht="21" customHeight="1">
      <c r="A11" s="701" t="s">
        <v>686</v>
      </c>
      <c r="B11" s="320">
        <v>1</v>
      </c>
      <c r="C11" s="321">
        <v>99</v>
      </c>
      <c r="D11" s="321">
        <v>51</v>
      </c>
      <c r="E11" s="321">
        <v>32</v>
      </c>
      <c r="F11" s="321">
        <v>19</v>
      </c>
      <c r="G11" s="321">
        <v>13</v>
      </c>
      <c r="H11" s="552">
        <v>4</v>
      </c>
      <c r="I11" s="552">
        <v>9</v>
      </c>
      <c r="J11" s="321">
        <v>1</v>
      </c>
      <c r="K11" s="321">
        <v>99</v>
      </c>
      <c r="L11" s="321">
        <v>51</v>
      </c>
      <c r="M11" s="321">
        <v>32</v>
      </c>
      <c r="N11" s="321">
        <v>19</v>
      </c>
      <c r="O11" s="321">
        <v>13</v>
      </c>
      <c r="P11" s="552">
        <v>4</v>
      </c>
      <c r="Q11" s="552">
        <v>9</v>
      </c>
      <c r="R11" s="321">
        <v>0</v>
      </c>
      <c r="S11" s="321">
        <v>0</v>
      </c>
      <c r="T11" s="321">
        <v>0</v>
      </c>
      <c r="U11" s="321">
        <v>0</v>
      </c>
      <c r="V11" s="321">
        <v>0</v>
      </c>
      <c r="W11" s="321">
        <v>0</v>
      </c>
      <c r="X11" s="321">
        <v>0</v>
      </c>
      <c r="Y11" s="321">
        <v>0</v>
      </c>
      <c r="Z11" s="321">
        <v>0</v>
      </c>
      <c r="AA11" s="321">
        <v>0</v>
      </c>
      <c r="AB11" s="321">
        <v>0</v>
      </c>
      <c r="AC11" s="321">
        <v>0</v>
      </c>
      <c r="AD11" s="321">
        <v>0</v>
      </c>
      <c r="AE11" s="321">
        <v>0</v>
      </c>
      <c r="AF11" s="321">
        <v>0</v>
      </c>
      <c r="AG11" s="322">
        <v>0</v>
      </c>
    </row>
    <row r="12" spans="1:33" ht="21" customHeight="1">
      <c r="A12" s="701" t="s">
        <v>787</v>
      </c>
      <c r="B12" s="320">
        <v>1</v>
      </c>
      <c r="C12" s="321">
        <v>99</v>
      </c>
      <c r="D12" s="321">
        <v>45</v>
      </c>
      <c r="E12" s="321">
        <v>28</v>
      </c>
      <c r="F12" s="321">
        <v>17</v>
      </c>
      <c r="G12" s="321">
        <v>12</v>
      </c>
      <c r="H12" s="552">
        <v>3</v>
      </c>
      <c r="I12" s="552">
        <v>9</v>
      </c>
      <c r="J12" s="321">
        <v>1</v>
      </c>
      <c r="K12" s="321">
        <v>99</v>
      </c>
      <c r="L12" s="321">
        <v>45</v>
      </c>
      <c r="M12" s="321">
        <v>28</v>
      </c>
      <c r="N12" s="321">
        <v>17</v>
      </c>
      <c r="O12" s="321">
        <v>12</v>
      </c>
      <c r="P12" s="552">
        <v>3</v>
      </c>
      <c r="Q12" s="552">
        <v>9</v>
      </c>
      <c r="R12" s="321">
        <v>0</v>
      </c>
      <c r="S12" s="321">
        <v>0</v>
      </c>
      <c r="T12" s="321">
        <v>0</v>
      </c>
      <c r="U12" s="321">
        <v>0</v>
      </c>
      <c r="V12" s="321">
        <v>0</v>
      </c>
      <c r="W12" s="321">
        <v>0</v>
      </c>
      <c r="X12" s="321">
        <v>0</v>
      </c>
      <c r="Y12" s="321">
        <v>0</v>
      </c>
      <c r="Z12" s="321">
        <v>0</v>
      </c>
      <c r="AA12" s="321">
        <v>0</v>
      </c>
      <c r="AB12" s="321">
        <v>0</v>
      </c>
      <c r="AC12" s="321">
        <v>0</v>
      </c>
      <c r="AD12" s="321">
        <v>0</v>
      </c>
      <c r="AE12" s="321">
        <v>0</v>
      </c>
      <c r="AF12" s="321">
        <v>0</v>
      </c>
      <c r="AG12" s="322">
        <v>0</v>
      </c>
    </row>
    <row r="13" spans="1:33" ht="20.25" customHeight="1">
      <c r="A13" s="610" t="s">
        <v>793</v>
      </c>
      <c r="B13" s="320">
        <v>1</v>
      </c>
      <c r="C13" s="321">
        <v>99</v>
      </c>
      <c r="D13" s="321">
        <v>45</v>
      </c>
      <c r="E13" s="321">
        <v>30</v>
      </c>
      <c r="F13" s="321">
        <v>15</v>
      </c>
      <c r="G13" s="321">
        <v>12</v>
      </c>
      <c r="H13" s="552">
        <v>3</v>
      </c>
      <c r="I13" s="552">
        <v>9</v>
      </c>
      <c r="J13" s="321">
        <v>1</v>
      </c>
      <c r="K13" s="321">
        <v>99</v>
      </c>
      <c r="L13" s="321">
        <v>45</v>
      </c>
      <c r="M13" s="321">
        <v>30</v>
      </c>
      <c r="N13" s="321">
        <v>15</v>
      </c>
      <c r="O13" s="321">
        <v>12</v>
      </c>
      <c r="P13" s="702">
        <v>3</v>
      </c>
      <c r="Q13" s="702">
        <v>9</v>
      </c>
      <c r="R13" s="321">
        <v>0</v>
      </c>
      <c r="S13" s="321">
        <v>0</v>
      </c>
      <c r="T13" s="321">
        <v>0</v>
      </c>
      <c r="U13" s="321">
        <v>0</v>
      </c>
      <c r="V13" s="321">
        <v>0</v>
      </c>
      <c r="W13" s="321">
        <v>0</v>
      </c>
      <c r="X13" s="321">
        <v>0</v>
      </c>
      <c r="Y13" s="321">
        <v>0</v>
      </c>
      <c r="Z13" s="321">
        <v>0</v>
      </c>
      <c r="AA13" s="321">
        <v>0</v>
      </c>
      <c r="AB13" s="321">
        <v>0</v>
      </c>
      <c r="AC13" s="321">
        <v>0</v>
      </c>
      <c r="AD13" s="321">
        <v>0</v>
      </c>
      <c r="AE13" s="321">
        <v>0</v>
      </c>
      <c r="AF13" s="321">
        <v>0</v>
      </c>
      <c r="AG13" s="322">
        <v>0</v>
      </c>
    </row>
    <row r="14" spans="1:33" ht="21" customHeight="1">
      <c r="A14" s="568"/>
      <c r="B14" s="755"/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6"/>
      <c r="P14" s="756"/>
      <c r="Q14" s="756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7"/>
      <c r="AG14" s="757"/>
    </row>
    <row r="15" spans="1:33" ht="21" customHeight="1">
      <c r="A15" s="611" t="s">
        <v>704</v>
      </c>
      <c r="B15" s="321">
        <v>0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0</v>
      </c>
      <c r="L15" s="321">
        <v>0</v>
      </c>
      <c r="M15" s="321">
        <v>0</v>
      </c>
      <c r="N15" s="321">
        <v>0</v>
      </c>
      <c r="O15" s="321">
        <v>0</v>
      </c>
      <c r="P15" s="321">
        <v>0</v>
      </c>
      <c r="Q15" s="322">
        <v>0</v>
      </c>
      <c r="R15" s="321">
        <v>0</v>
      </c>
      <c r="S15" s="321">
        <v>0</v>
      </c>
      <c r="T15" s="321">
        <v>0</v>
      </c>
      <c r="U15" s="321">
        <v>0</v>
      </c>
      <c r="V15" s="321">
        <v>0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v>0</v>
      </c>
      <c r="AC15" s="321">
        <v>0</v>
      </c>
      <c r="AD15" s="321">
        <v>0</v>
      </c>
      <c r="AE15" s="321">
        <v>0</v>
      </c>
      <c r="AF15" s="321">
        <v>0</v>
      </c>
      <c r="AG15" s="322">
        <v>0</v>
      </c>
    </row>
    <row r="16" spans="1:33" ht="21" customHeight="1">
      <c r="A16" s="612" t="s">
        <v>718</v>
      </c>
      <c r="B16" s="321">
        <v>0</v>
      </c>
      <c r="C16" s="321">
        <v>0</v>
      </c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321">
        <v>0</v>
      </c>
      <c r="Q16" s="322">
        <v>0</v>
      </c>
      <c r="R16" s="321">
        <v>0</v>
      </c>
      <c r="S16" s="321">
        <v>0</v>
      </c>
      <c r="T16" s="321">
        <v>0</v>
      </c>
      <c r="U16" s="321">
        <v>0</v>
      </c>
      <c r="V16" s="321">
        <v>0</v>
      </c>
      <c r="W16" s="321">
        <v>0</v>
      </c>
      <c r="X16" s="321">
        <v>0</v>
      </c>
      <c r="Y16" s="321">
        <v>0</v>
      </c>
      <c r="Z16" s="321">
        <v>0</v>
      </c>
      <c r="AA16" s="321">
        <v>0</v>
      </c>
      <c r="AB16" s="321">
        <v>0</v>
      </c>
      <c r="AC16" s="321">
        <v>0</v>
      </c>
      <c r="AD16" s="321">
        <v>0</v>
      </c>
      <c r="AE16" s="321">
        <v>0</v>
      </c>
      <c r="AF16" s="321">
        <v>0</v>
      </c>
      <c r="AG16" s="322">
        <v>0</v>
      </c>
    </row>
    <row r="17" spans="1:33" ht="21" customHeight="1">
      <c r="A17" s="613" t="s">
        <v>705</v>
      </c>
      <c r="B17" s="321">
        <v>0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321">
        <v>0</v>
      </c>
      <c r="Q17" s="322">
        <v>0</v>
      </c>
      <c r="R17" s="321">
        <v>0</v>
      </c>
      <c r="S17" s="321">
        <v>0</v>
      </c>
      <c r="T17" s="321">
        <v>0</v>
      </c>
      <c r="U17" s="321">
        <v>0</v>
      </c>
      <c r="V17" s="321">
        <v>0</v>
      </c>
      <c r="W17" s="321">
        <v>0</v>
      </c>
      <c r="X17" s="321">
        <v>0</v>
      </c>
      <c r="Y17" s="321">
        <v>0</v>
      </c>
      <c r="Z17" s="321">
        <v>0</v>
      </c>
      <c r="AA17" s="321">
        <v>0</v>
      </c>
      <c r="AB17" s="321">
        <v>0</v>
      </c>
      <c r="AC17" s="321">
        <v>0</v>
      </c>
      <c r="AD17" s="321">
        <v>0</v>
      </c>
      <c r="AE17" s="321">
        <v>0</v>
      </c>
      <c r="AF17" s="321">
        <v>0</v>
      </c>
      <c r="AG17" s="322">
        <v>0</v>
      </c>
    </row>
    <row r="18" spans="1:33" ht="21" customHeight="1">
      <c r="A18" s="613" t="s">
        <v>706</v>
      </c>
      <c r="B18" s="321">
        <v>0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0</v>
      </c>
      <c r="L18" s="321">
        <v>0</v>
      </c>
      <c r="M18" s="321">
        <v>0</v>
      </c>
      <c r="N18" s="321">
        <v>0</v>
      </c>
      <c r="O18" s="321">
        <v>0</v>
      </c>
      <c r="P18" s="321">
        <v>0</v>
      </c>
      <c r="Q18" s="322">
        <v>0</v>
      </c>
      <c r="R18" s="321">
        <v>0</v>
      </c>
      <c r="S18" s="321">
        <v>0</v>
      </c>
      <c r="T18" s="321">
        <v>0</v>
      </c>
      <c r="U18" s="321">
        <v>0</v>
      </c>
      <c r="V18" s="321">
        <v>0</v>
      </c>
      <c r="W18" s="321">
        <v>0</v>
      </c>
      <c r="X18" s="321">
        <v>0</v>
      </c>
      <c r="Y18" s="321">
        <v>0</v>
      </c>
      <c r="Z18" s="321">
        <v>0</v>
      </c>
      <c r="AA18" s="321">
        <v>0</v>
      </c>
      <c r="AB18" s="321">
        <v>0</v>
      </c>
      <c r="AC18" s="321">
        <v>0</v>
      </c>
      <c r="AD18" s="321">
        <v>0</v>
      </c>
      <c r="AE18" s="321">
        <v>0</v>
      </c>
      <c r="AF18" s="321">
        <v>0</v>
      </c>
      <c r="AG18" s="322">
        <v>0</v>
      </c>
    </row>
    <row r="19" spans="1:33" ht="21" customHeight="1">
      <c r="A19" s="613" t="s">
        <v>719</v>
      </c>
      <c r="B19" s="321">
        <v>0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21">
        <v>0</v>
      </c>
      <c r="M19" s="321">
        <v>0</v>
      </c>
      <c r="N19" s="321">
        <v>0</v>
      </c>
      <c r="O19" s="321">
        <v>0</v>
      </c>
      <c r="P19" s="321">
        <v>0</v>
      </c>
      <c r="Q19" s="322">
        <v>0</v>
      </c>
      <c r="R19" s="321">
        <v>0</v>
      </c>
      <c r="S19" s="321">
        <v>0</v>
      </c>
      <c r="T19" s="321">
        <v>0</v>
      </c>
      <c r="U19" s="321">
        <v>0</v>
      </c>
      <c r="V19" s="321">
        <v>0</v>
      </c>
      <c r="W19" s="321">
        <v>0</v>
      </c>
      <c r="X19" s="321">
        <v>0</v>
      </c>
      <c r="Y19" s="321">
        <v>0</v>
      </c>
      <c r="Z19" s="321">
        <v>0</v>
      </c>
      <c r="AA19" s="321">
        <v>0</v>
      </c>
      <c r="AB19" s="321">
        <v>0</v>
      </c>
      <c r="AC19" s="321">
        <v>0</v>
      </c>
      <c r="AD19" s="321">
        <v>0</v>
      </c>
      <c r="AE19" s="321">
        <v>0</v>
      </c>
      <c r="AF19" s="321">
        <v>0</v>
      </c>
      <c r="AG19" s="322">
        <v>0</v>
      </c>
    </row>
    <row r="20" spans="1:33" ht="21" customHeight="1">
      <c r="A20" s="613" t="s">
        <v>707</v>
      </c>
      <c r="B20" s="321">
        <v>0</v>
      </c>
      <c r="C20" s="321">
        <v>0</v>
      </c>
      <c r="D20" s="321">
        <v>0</v>
      </c>
      <c r="E20" s="321">
        <v>0</v>
      </c>
      <c r="F20" s="321">
        <v>0</v>
      </c>
      <c r="G20" s="321">
        <v>0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2">
        <v>0</v>
      </c>
      <c r="R20" s="321">
        <v>0</v>
      </c>
      <c r="S20" s="321">
        <v>0</v>
      </c>
      <c r="T20" s="321">
        <v>0</v>
      </c>
      <c r="U20" s="321">
        <v>0</v>
      </c>
      <c r="V20" s="321">
        <v>0</v>
      </c>
      <c r="W20" s="321">
        <v>0</v>
      </c>
      <c r="X20" s="321">
        <v>0</v>
      </c>
      <c r="Y20" s="321">
        <v>0</v>
      </c>
      <c r="Z20" s="321">
        <v>0</v>
      </c>
      <c r="AA20" s="321">
        <v>0</v>
      </c>
      <c r="AB20" s="321">
        <v>0</v>
      </c>
      <c r="AC20" s="321">
        <v>0</v>
      </c>
      <c r="AD20" s="321">
        <v>0</v>
      </c>
      <c r="AE20" s="321">
        <v>0</v>
      </c>
      <c r="AF20" s="321">
        <v>0</v>
      </c>
      <c r="AG20" s="322">
        <v>0</v>
      </c>
    </row>
    <row r="21" spans="1:33" ht="21" customHeight="1">
      <c r="A21" s="613" t="s">
        <v>708</v>
      </c>
      <c r="B21" s="321">
        <v>0</v>
      </c>
      <c r="C21" s="321">
        <v>0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1">
        <v>0</v>
      </c>
      <c r="Q21" s="322">
        <v>0</v>
      </c>
      <c r="R21" s="321">
        <v>0</v>
      </c>
      <c r="S21" s="321">
        <v>0</v>
      </c>
      <c r="T21" s="321">
        <v>0</v>
      </c>
      <c r="U21" s="321">
        <v>0</v>
      </c>
      <c r="V21" s="321">
        <v>0</v>
      </c>
      <c r="W21" s="321">
        <v>0</v>
      </c>
      <c r="X21" s="321">
        <v>0</v>
      </c>
      <c r="Y21" s="321">
        <v>0</v>
      </c>
      <c r="Z21" s="321">
        <v>0</v>
      </c>
      <c r="AA21" s="321">
        <v>0</v>
      </c>
      <c r="AB21" s="321">
        <v>0</v>
      </c>
      <c r="AC21" s="321">
        <v>0</v>
      </c>
      <c r="AD21" s="321">
        <v>0</v>
      </c>
      <c r="AE21" s="321">
        <v>0</v>
      </c>
      <c r="AF21" s="321">
        <v>0</v>
      </c>
      <c r="AG21" s="322">
        <v>0</v>
      </c>
    </row>
    <row r="22" spans="1:33" ht="21" customHeight="1">
      <c r="A22" s="613" t="s">
        <v>709</v>
      </c>
      <c r="B22" s="321">
        <v>0</v>
      </c>
      <c r="C22" s="321">
        <v>0</v>
      </c>
      <c r="D22" s="321">
        <v>0</v>
      </c>
      <c r="E22" s="321">
        <v>0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0</v>
      </c>
      <c r="N22" s="321">
        <v>0</v>
      </c>
      <c r="O22" s="321">
        <v>0</v>
      </c>
      <c r="P22" s="321">
        <v>0</v>
      </c>
      <c r="Q22" s="322">
        <v>0</v>
      </c>
      <c r="R22" s="321">
        <v>0</v>
      </c>
      <c r="S22" s="321">
        <v>0</v>
      </c>
      <c r="T22" s="321">
        <v>0</v>
      </c>
      <c r="U22" s="321">
        <v>0</v>
      </c>
      <c r="V22" s="321">
        <v>0</v>
      </c>
      <c r="W22" s="321">
        <v>0</v>
      </c>
      <c r="X22" s="321">
        <v>0</v>
      </c>
      <c r="Y22" s="321">
        <v>0</v>
      </c>
      <c r="Z22" s="321">
        <v>0</v>
      </c>
      <c r="AA22" s="321">
        <v>0</v>
      </c>
      <c r="AB22" s="321">
        <v>0</v>
      </c>
      <c r="AC22" s="321">
        <v>0</v>
      </c>
      <c r="AD22" s="321">
        <v>0</v>
      </c>
      <c r="AE22" s="321">
        <v>0</v>
      </c>
      <c r="AF22" s="321">
        <v>0</v>
      </c>
      <c r="AG22" s="322">
        <v>0</v>
      </c>
    </row>
    <row r="23" spans="1:33" ht="21" customHeight="1">
      <c r="A23" s="613" t="s">
        <v>710</v>
      </c>
      <c r="B23" s="321">
        <v>0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321">
        <v>0</v>
      </c>
      <c r="N23" s="321">
        <v>0</v>
      </c>
      <c r="O23" s="321">
        <v>0</v>
      </c>
      <c r="P23" s="321">
        <v>0</v>
      </c>
      <c r="Q23" s="322">
        <v>0</v>
      </c>
      <c r="R23" s="321">
        <v>0</v>
      </c>
      <c r="S23" s="321">
        <v>0</v>
      </c>
      <c r="T23" s="321">
        <v>0</v>
      </c>
      <c r="U23" s="321">
        <v>0</v>
      </c>
      <c r="V23" s="321">
        <v>0</v>
      </c>
      <c r="W23" s="321">
        <v>0</v>
      </c>
      <c r="X23" s="321">
        <v>0</v>
      </c>
      <c r="Y23" s="321">
        <v>0</v>
      </c>
      <c r="Z23" s="321">
        <v>0</v>
      </c>
      <c r="AA23" s="321">
        <v>0</v>
      </c>
      <c r="AB23" s="321">
        <v>0</v>
      </c>
      <c r="AC23" s="321">
        <v>0</v>
      </c>
      <c r="AD23" s="321">
        <v>0</v>
      </c>
      <c r="AE23" s="321">
        <v>0</v>
      </c>
      <c r="AF23" s="321">
        <v>0</v>
      </c>
      <c r="AG23" s="322">
        <v>0</v>
      </c>
    </row>
    <row r="24" spans="1:33" ht="21" customHeight="1">
      <c r="A24" s="613" t="s">
        <v>711</v>
      </c>
      <c r="B24" s="321">
        <v>0</v>
      </c>
      <c r="C24" s="321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2">
        <v>0</v>
      </c>
      <c r="R24" s="321">
        <v>0</v>
      </c>
      <c r="S24" s="321">
        <v>0</v>
      </c>
      <c r="T24" s="321">
        <v>0</v>
      </c>
      <c r="U24" s="321">
        <v>0</v>
      </c>
      <c r="V24" s="321">
        <v>0</v>
      </c>
      <c r="W24" s="321">
        <v>0</v>
      </c>
      <c r="X24" s="321">
        <v>0</v>
      </c>
      <c r="Y24" s="321">
        <v>0</v>
      </c>
      <c r="Z24" s="321">
        <v>0</v>
      </c>
      <c r="AA24" s="321">
        <v>0</v>
      </c>
      <c r="AB24" s="321">
        <v>0</v>
      </c>
      <c r="AC24" s="321">
        <v>0</v>
      </c>
      <c r="AD24" s="321">
        <v>0</v>
      </c>
      <c r="AE24" s="321">
        <v>0</v>
      </c>
      <c r="AF24" s="321">
        <v>0</v>
      </c>
      <c r="AG24" s="322">
        <v>0</v>
      </c>
    </row>
    <row r="25" spans="1:33" ht="21" customHeight="1">
      <c r="A25" s="613" t="s">
        <v>712</v>
      </c>
      <c r="B25" s="321">
        <v>0</v>
      </c>
      <c r="C25" s="321">
        <v>0</v>
      </c>
      <c r="D25" s="321">
        <v>0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0</v>
      </c>
      <c r="M25" s="321">
        <v>0</v>
      </c>
      <c r="N25" s="321">
        <v>0</v>
      </c>
      <c r="O25" s="321">
        <v>0</v>
      </c>
      <c r="P25" s="321">
        <v>0</v>
      </c>
      <c r="Q25" s="322">
        <v>0</v>
      </c>
      <c r="R25" s="321">
        <v>0</v>
      </c>
      <c r="S25" s="321">
        <v>0</v>
      </c>
      <c r="T25" s="321">
        <v>0</v>
      </c>
      <c r="U25" s="321">
        <v>0</v>
      </c>
      <c r="V25" s="321">
        <v>0</v>
      </c>
      <c r="W25" s="321">
        <v>0</v>
      </c>
      <c r="X25" s="321">
        <v>0</v>
      </c>
      <c r="Y25" s="321">
        <v>0</v>
      </c>
      <c r="Z25" s="321">
        <v>0</v>
      </c>
      <c r="AA25" s="321">
        <v>0</v>
      </c>
      <c r="AB25" s="321">
        <v>0</v>
      </c>
      <c r="AC25" s="321">
        <v>0</v>
      </c>
      <c r="AD25" s="321">
        <v>0</v>
      </c>
      <c r="AE25" s="321">
        <v>0</v>
      </c>
      <c r="AF25" s="321">
        <v>0</v>
      </c>
      <c r="AG25" s="322">
        <v>0</v>
      </c>
    </row>
    <row r="26" spans="1:33" ht="21" customHeight="1">
      <c r="A26" s="613" t="s">
        <v>713</v>
      </c>
      <c r="B26" s="321">
        <v>0</v>
      </c>
      <c r="C26" s="321">
        <v>0</v>
      </c>
      <c r="D26" s="321">
        <v>0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21">
        <v>0</v>
      </c>
      <c r="M26" s="321">
        <v>0</v>
      </c>
      <c r="N26" s="321">
        <v>0</v>
      </c>
      <c r="O26" s="321">
        <v>0</v>
      </c>
      <c r="P26" s="321">
        <v>0</v>
      </c>
      <c r="Q26" s="322">
        <v>0</v>
      </c>
      <c r="R26" s="321">
        <v>0</v>
      </c>
      <c r="S26" s="321">
        <v>0</v>
      </c>
      <c r="T26" s="321">
        <v>0</v>
      </c>
      <c r="U26" s="321">
        <v>0</v>
      </c>
      <c r="V26" s="321">
        <v>0</v>
      </c>
      <c r="W26" s="321">
        <v>0</v>
      </c>
      <c r="X26" s="321">
        <v>0</v>
      </c>
      <c r="Y26" s="321">
        <v>0</v>
      </c>
      <c r="Z26" s="321">
        <v>0</v>
      </c>
      <c r="AA26" s="321">
        <v>0</v>
      </c>
      <c r="AB26" s="321">
        <v>0</v>
      </c>
      <c r="AC26" s="321">
        <v>0</v>
      </c>
      <c r="AD26" s="321">
        <v>0</v>
      </c>
      <c r="AE26" s="321">
        <v>0</v>
      </c>
      <c r="AF26" s="321">
        <v>0</v>
      </c>
      <c r="AG26" s="322">
        <v>0</v>
      </c>
    </row>
    <row r="27" spans="1:33" ht="21" customHeight="1">
      <c r="A27" s="613" t="s">
        <v>714</v>
      </c>
      <c r="B27" s="321">
        <v>0</v>
      </c>
      <c r="C27" s="321">
        <v>0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0</v>
      </c>
      <c r="N27" s="321">
        <v>0</v>
      </c>
      <c r="O27" s="321">
        <v>0</v>
      </c>
      <c r="P27" s="321">
        <v>0</v>
      </c>
      <c r="Q27" s="322">
        <v>0</v>
      </c>
      <c r="R27" s="321">
        <v>0</v>
      </c>
      <c r="S27" s="321">
        <v>0</v>
      </c>
      <c r="T27" s="321">
        <v>0</v>
      </c>
      <c r="U27" s="321">
        <v>0</v>
      </c>
      <c r="V27" s="321">
        <v>0</v>
      </c>
      <c r="W27" s="321">
        <v>0</v>
      </c>
      <c r="X27" s="321">
        <v>0</v>
      </c>
      <c r="Y27" s="321">
        <v>0</v>
      </c>
      <c r="Z27" s="321">
        <v>0</v>
      </c>
      <c r="AA27" s="321">
        <v>0</v>
      </c>
      <c r="AB27" s="321">
        <v>0</v>
      </c>
      <c r="AC27" s="321">
        <v>0</v>
      </c>
      <c r="AD27" s="321">
        <v>0</v>
      </c>
      <c r="AE27" s="321">
        <v>0</v>
      </c>
      <c r="AF27" s="321">
        <v>0</v>
      </c>
      <c r="AG27" s="322">
        <v>0</v>
      </c>
    </row>
    <row r="28" spans="1:33" ht="21" customHeight="1">
      <c r="A28" s="613" t="s">
        <v>715</v>
      </c>
      <c r="B28" s="321">
        <v>0</v>
      </c>
      <c r="C28" s="321">
        <v>0</v>
      </c>
      <c r="D28" s="321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21">
        <v>0</v>
      </c>
      <c r="M28" s="321">
        <v>0</v>
      </c>
      <c r="N28" s="321">
        <v>0</v>
      </c>
      <c r="O28" s="321">
        <v>0</v>
      </c>
      <c r="P28" s="321">
        <v>0</v>
      </c>
      <c r="Q28" s="322">
        <v>0</v>
      </c>
      <c r="R28" s="321">
        <v>0</v>
      </c>
      <c r="S28" s="321">
        <v>0</v>
      </c>
      <c r="T28" s="321">
        <v>0</v>
      </c>
      <c r="U28" s="321">
        <v>0</v>
      </c>
      <c r="V28" s="321">
        <v>0</v>
      </c>
      <c r="W28" s="321">
        <v>0</v>
      </c>
      <c r="X28" s="321">
        <v>0</v>
      </c>
      <c r="Y28" s="321">
        <v>0</v>
      </c>
      <c r="Z28" s="321">
        <v>0</v>
      </c>
      <c r="AA28" s="321">
        <v>0</v>
      </c>
      <c r="AB28" s="321">
        <v>0</v>
      </c>
      <c r="AC28" s="321">
        <v>0</v>
      </c>
      <c r="AD28" s="321">
        <v>0</v>
      </c>
      <c r="AE28" s="321">
        <v>0</v>
      </c>
      <c r="AF28" s="321">
        <v>0</v>
      </c>
      <c r="AG28" s="322">
        <v>0</v>
      </c>
    </row>
    <row r="29" spans="1:33" ht="21" customHeight="1">
      <c r="A29" s="613" t="s">
        <v>716</v>
      </c>
      <c r="B29" s="321">
        <v>0</v>
      </c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2">
        <v>0</v>
      </c>
      <c r="R29" s="321">
        <v>0</v>
      </c>
      <c r="S29" s="321">
        <v>0</v>
      </c>
      <c r="T29" s="321">
        <v>0</v>
      </c>
      <c r="U29" s="321">
        <v>0</v>
      </c>
      <c r="V29" s="321">
        <v>0</v>
      </c>
      <c r="W29" s="321">
        <v>0</v>
      </c>
      <c r="X29" s="321">
        <v>0</v>
      </c>
      <c r="Y29" s="321">
        <v>0</v>
      </c>
      <c r="Z29" s="321">
        <v>0</v>
      </c>
      <c r="AA29" s="321">
        <v>0</v>
      </c>
      <c r="AB29" s="321">
        <v>0</v>
      </c>
      <c r="AC29" s="321">
        <v>0</v>
      </c>
      <c r="AD29" s="321">
        <v>0</v>
      </c>
      <c r="AE29" s="321">
        <v>0</v>
      </c>
      <c r="AF29" s="321">
        <v>0</v>
      </c>
      <c r="AG29" s="322">
        <v>0</v>
      </c>
    </row>
    <row r="30" spans="1:33" ht="21" customHeight="1">
      <c r="A30" s="613" t="s">
        <v>13</v>
      </c>
      <c r="B30" s="320">
        <v>1</v>
      </c>
      <c r="C30" s="321">
        <v>99</v>
      </c>
      <c r="D30" s="321">
        <v>45</v>
      </c>
      <c r="E30" s="321">
        <v>30</v>
      </c>
      <c r="F30" s="321">
        <v>15</v>
      </c>
      <c r="G30" s="321">
        <v>12</v>
      </c>
      <c r="H30" s="552">
        <v>3</v>
      </c>
      <c r="I30" s="552">
        <v>9</v>
      </c>
      <c r="J30" s="321">
        <v>1</v>
      </c>
      <c r="K30" s="321">
        <v>99</v>
      </c>
      <c r="L30" s="321">
        <v>45</v>
      </c>
      <c r="M30" s="321">
        <v>30</v>
      </c>
      <c r="N30" s="321">
        <v>15</v>
      </c>
      <c r="O30" s="321">
        <v>12</v>
      </c>
      <c r="P30" s="552">
        <v>3</v>
      </c>
      <c r="Q30" s="552">
        <v>9</v>
      </c>
      <c r="R30" s="321">
        <v>0</v>
      </c>
      <c r="S30" s="321">
        <v>0</v>
      </c>
      <c r="T30" s="321">
        <v>0</v>
      </c>
      <c r="U30" s="321">
        <v>0</v>
      </c>
      <c r="V30" s="321">
        <v>0</v>
      </c>
      <c r="W30" s="321">
        <v>0</v>
      </c>
      <c r="X30" s="321">
        <v>0</v>
      </c>
      <c r="Y30" s="321">
        <v>0</v>
      </c>
      <c r="Z30" s="321">
        <v>0</v>
      </c>
      <c r="AA30" s="321">
        <v>0</v>
      </c>
      <c r="AB30" s="321">
        <v>0</v>
      </c>
      <c r="AC30" s="321">
        <v>0</v>
      </c>
      <c r="AD30" s="321">
        <v>0</v>
      </c>
      <c r="AE30" s="321">
        <v>0</v>
      </c>
      <c r="AF30" s="321">
        <v>0</v>
      </c>
      <c r="AG30" s="322">
        <v>0</v>
      </c>
    </row>
    <row r="31" spans="1:33" ht="14.25" customHeight="1">
      <c r="A31" s="614" t="s">
        <v>717</v>
      </c>
      <c r="B31" s="321">
        <v>0</v>
      </c>
      <c r="C31" s="321">
        <v>0</v>
      </c>
      <c r="D31" s="321">
        <v>0</v>
      </c>
      <c r="E31" s="321">
        <v>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2">
        <v>0</v>
      </c>
      <c r="R31" s="321">
        <v>0</v>
      </c>
      <c r="S31" s="321">
        <v>0</v>
      </c>
      <c r="T31" s="321">
        <v>0</v>
      </c>
      <c r="U31" s="321">
        <v>0</v>
      </c>
      <c r="V31" s="321">
        <v>0</v>
      </c>
      <c r="W31" s="321">
        <v>0</v>
      </c>
      <c r="X31" s="321">
        <v>0</v>
      </c>
      <c r="Y31" s="321">
        <v>0</v>
      </c>
      <c r="Z31" s="321">
        <v>0</v>
      </c>
      <c r="AA31" s="321">
        <v>0</v>
      </c>
      <c r="AB31" s="321">
        <v>0</v>
      </c>
      <c r="AC31" s="321">
        <v>0</v>
      </c>
      <c r="AD31" s="321">
        <v>0</v>
      </c>
      <c r="AE31" s="321">
        <v>0</v>
      </c>
      <c r="AF31" s="321">
        <v>0</v>
      </c>
      <c r="AG31" s="322">
        <v>0</v>
      </c>
    </row>
    <row r="32" spans="1:33" ht="21" customHeight="1">
      <c r="A32" s="9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21" customHeight="1">
      <c r="A33" s="976" t="s">
        <v>618</v>
      </c>
      <c r="B33" s="976"/>
      <c r="C33" s="976"/>
      <c r="D33" s="96"/>
      <c r="E33" s="96"/>
      <c r="F33" s="96"/>
      <c r="G33" s="96"/>
      <c r="H33" s="96"/>
      <c r="I33" s="96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21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</sheetData>
  <mergeCells count="39">
    <mergeCell ref="A33:C33"/>
    <mergeCell ref="A1:D1"/>
    <mergeCell ref="A3:C3"/>
    <mergeCell ref="Y6:Y7"/>
    <mergeCell ref="AA6:AA7"/>
    <mergeCell ref="K6:K7"/>
    <mergeCell ref="L6:N6"/>
    <mergeCell ref="Z4:AG4"/>
    <mergeCell ref="B5:B7"/>
    <mergeCell ref="C5:F5"/>
    <mergeCell ref="G5:I5"/>
    <mergeCell ref="J5:J7"/>
    <mergeCell ref="Z5:Z7"/>
    <mergeCell ref="AF6:AF7"/>
    <mergeCell ref="AG6:AG7"/>
    <mergeCell ref="AA5:AD5"/>
    <mergeCell ref="A4:A7"/>
    <mergeCell ref="B4:I4"/>
    <mergeCell ref="J4:Q4"/>
    <mergeCell ref="R4:Y4"/>
    <mergeCell ref="W5:Y5"/>
    <mergeCell ref="Q6:Q7"/>
    <mergeCell ref="T6:V6"/>
    <mergeCell ref="W6:W7"/>
    <mergeCell ref="X6:X7"/>
    <mergeCell ref="C6:C7"/>
    <mergeCell ref="D6:F6"/>
    <mergeCell ref="H6:H7"/>
    <mergeCell ref="I6:I7"/>
    <mergeCell ref="S6:S7"/>
    <mergeCell ref="AE5:AG5"/>
    <mergeCell ref="O6:O7"/>
    <mergeCell ref="P6:P7"/>
    <mergeCell ref="K5:N5"/>
    <mergeCell ref="O5:Q5"/>
    <mergeCell ref="R5:R7"/>
    <mergeCell ref="AB6:AD6"/>
    <mergeCell ref="AE6:AE7"/>
    <mergeCell ref="S5:V5"/>
  </mergeCells>
  <phoneticPr fontId="3" type="noConversion"/>
  <pageMargins left="0.16" right="0.18" top="0.98425196850393704" bottom="0.98425196850393704" header="0.51181102362204722" footer="0.51181102362204722"/>
  <pageSetup paperSize="9" scale="62" orientation="landscape" horizont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WhiteSpace="0" topLeftCell="A10" zoomScaleNormal="100" workbookViewId="0">
      <selection activeCell="AA30" sqref="AA30"/>
    </sheetView>
  </sheetViews>
  <sheetFormatPr defaultColWidth="9" defaultRowHeight="13.5"/>
  <cols>
    <col min="1" max="1" width="10.375" style="37" customWidth="1"/>
    <col min="2" max="2" width="7.125" style="37" customWidth="1"/>
    <col min="3" max="3" width="9.375" style="37" customWidth="1"/>
    <col min="4" max="5" width="6.875" style="37" customWidth="1"/>
    <col min="6" max="6" width="6.625" style="37" customWidth="1"/>
    <col min="7" max="7" width="8.125" style="37" customWidth="1"/>
    <col min="8" max="8" width="6.25" style="37" customWidth="1"/>
    <col min="9" max="9" width="7" style="37" customWidth="1"/>
    <col min="10" max="11" width="7.125" style="37" customWidth="1"/>
    <col min="12" max="12" width="7.375" style="37" customWidth="1"/>
    <col min="13" max="13" width="7.25" style="37" customWidth="1"/>
    <col min="14" max="14" width="6.625" style="37" customWidth="1"/>
    <col min="15" max="15" width="7.875" style="37" customWidth="1"/>
    <col min="16" max="16" width="6.25" style="37" customWidth="1"/>
    <col min="17" max="18" width="7.125" style="37" customWidth="1"/>
    <col min="19" max="19" width="6.5" style="37" customWidth="1"/>
    <col min="20" max="20" width="7" style="37" customWidth="1"/>
    <col min="21" max="21" width="6.25" style="37" customWidth="1"/>
    <col min="22" max="22" width="7.625" style="37" customWidth="1"/>
    <col min="23" max="23" width="7.5" style="37" customWidth="1"/>
    <col min="24" max="24" width="6.25" style="37" customWidth="1"/>
    <col min="25" max="25" width="6.75" style="37" customWidth="1"/>
    <col min="26" max="16384" width="9" style="37"/>
  </cols>
  <sheetData>
    <row r="1" spans="1:26" ht="20.25" customHeight="1">
      <c r="A1" s="982" t="s">
        <v>516</v>
      </c>
      <c r="B1" s="982"/>
      <c r="C1" s="982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147"/>
      <c r="Y1" s="147"/>
      <c r="Z1" s="140"/>
    </row>
    <row r="2" spans="1:26" ht="1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531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0"/>
    </row>
    <row r="3" spans="1:26" ht="20.25" customHeight="1">
      <c r="A3" s="840" t="s">
        <v>576</v>
      </c>
      <c r="B3" s="840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0"/>
    </row>
    <row r="4" spans="1:26" ht="21" customHeight="1">
      <c r="A4" s="939" t="s">
        <v>682</v>
      </c>
      <c r="B4" s="843" t="s">
        <v>490</v>
      </c>
      <c r="C4" s="852"/>
      <c r="D4" s="852"/>
      <c r="E4" s="852"/>
      <c r="F4" s="852"/>
      <c r="G4" s="852"/>
      <c r="H4" s="852"/>
      <c r="I4" s="853"/>
      <c r="J4" s="843" t="s">
        <v>491</v>
      </c>
      <c r="K4" s="852"/>
      <c r="L4" s="852"/>
      <c r="M4" s="852"/>
      <c r="N4" s="852"/>
      <c r="O4" s="852"/>
      <c r="P4" s="852"/>
      <c r="Q4" s="853"/>
      <c r="R4" s="843" t="s">
        <v>492</v>
      </c>
      <c r="S4" s="852"/>
      <c r="T4" s="852"/>
      <c r="U4" s="852"/>
      <c r="V4" s="852"/>
      <c r="W4" s="852"/>
      <c r="X4" s="852"/>
      <c r="Y4" s="852"/>
      <c r="Z4" s="140"/>
    </row>
    <row r="5" spans="1:26" ht="21" customHeight="1">
      <c r="A5" s="940"/>
      <c r="B5" s="841" t="s">
        <v>493</v>
      </c>
      <c r="C5" s="843" t="s">
        <v>494</v>
      </c>
      <c r="D5" s="852"/>
      <c r="E5" s="852"/>
      <c r="F5" s="853"/>
      <c r="G5" s="845" t="s">
        <v>495</v>
      </c>
      <c r="H5" s="866"/>
      <c r="I5" s="939"/>
      <c r="J5" s="841" t="s">
        <v>493</v>
      </c>
      <c r="K5" s="843" t="s">
        <v>494</v>
      </c>
      <c r="L5" s="852"/>
      <c r="M5" s="852"/>
      <c r="N5" s="853"/>
      <c r="O5" s="845" t="s">
        <v>495</v>
      </c>
      <c r="P5" s="866"/>
      <c r="Q5" s="939"/>
      <c r="R5" s="841" t="s">
        <v>493</v>
      </c>
      <c r="S5" s="843" t="s">
        <v>494</v>
      </c>
      <c r="T5" s="852"/>
      <c r="U5" s="852"/>
      <c r="V5" s="853"/>
      <c r="W5" s="845" t="s">
        <v>495</v>
      </c>
      <c r="X5" s="866"/>
      <c r="Y5" s="866"/>
      <c r="Z5" s="140"/>
    </row>
    <row r="6" spans="1:26" ht="21" customHeight="1">
      <c r="A6" s="940"/>
      <c r="B6" s="847"/>
      <c r="C6" s="841" t="s">
        <v>496</v>
      </c>
      <c r="D6" s="845" t="s">
        <v>497</v>
      </c>
      <c r="E6" s="852"/>
      <c r="F6" s="853"/>
      <c r="G6" s="91"/>
      <c r="H6" s="833" t="s">
        <v>498</v>
      </c>
      <c r="I6" s="833" t="s">
        <v>499</v>
      </c>
      <c r="J6" s="847"/>
      <c r="K6" s="841" t="s">
        <v>496</v>
      </c>
      <c r="L6" s="845" t="s">
        <v>497</v>
      </c>
      <c r="M6" s="852"/>
      <c r="N6" s="853"/>
      <c r="O6" s="91"/>
      <c r="P6" s="833" t="s">
        <v>498</v>
      </c>
      <c r="Q6" s="833" t="s">
        <v>499</v>
      </c>
      <c r="R6" s="847"/>
      <c r="S6" s="841" t="s">
        <v>496</v>
      </c>
      <c r="T6" s="845" t="s">
        <v>497</v>
      </c>
      <c r="U6" s="852"/>
      <c r="V6" s="853"/>
      <c r="W6" s="91"/>
      <c r="X6" s="833" t="s">
        <v>498</v>
      </c>
      <c r="Y6" s="869" t="s">
        <v>499</v>
      </c>
      <c r="Z6" s="140"/>
    </row>
    <row r="7" spans="1:26" ht="21" customHeight="1">
      <c r="A7" s="941"/>
      <c r="B7" s="842"/>
      <c r="C7" s="842"/>
      <c r="D7" s="424"/>
      <c r="E7" s="399" t="s">
        <v>498</v>
      </c>
      <c r="F7" s="399" t="s">
        <v>499</v>
      </c>
      <c r="G7" s="424"/>
      <c r="H7" s="838"/>
      <c r="I7" s="838"/>
      <c r="J7" s="842"/>
      <c r="K7" s="842"/>
      <c r="L7" s="424"/>
      <c r="M7" s="398" t="s">
        <v>498</v>
      </c>
      <c r="N7" s="398" t="s">
        <v>499</v>
      </c>
      <c r="O7" s="424"/>
      <c r="P7" s="838"/>
      <c r="Q7" s="838"/>
      <c r="R7" s="842"/>
      <c r="S7" s="842"/>
      <c r="T7" s="424"/>
      <c r="U7" s="398" t="s">
        <v>498</v>
      </c>
      <c r="V7" s="398" t="s">
        <v>499</v>
      </c>
      <c r="W7" s="563"/>
      <c r="X7" s="838"/>
      <c r="Y7" s="977"/>
      <c r="Z7" s="140"/>
    </row>
    <row r="8" spans="1:26" ht="21" customHeight="1">
      <c r="A8" s="149" t="s">
        <v>255</v>
      </c>
      <c r="B8" s="204">
        <v>39</v>
      </c>
      <c r="C8" s="202">
        <v>801</v>
      </c>
      <c r="D8" s="202">
        <v>636</v>
      </c>
      <c r="E8" s="202">
        <v>146</v>
      </c>
      <c r="F8" s="202">
        <v>490</v>
      </c>
      <c r="G8" s="202">
        <v>406</v>
      </c>
      <c r="H8" s="202">
        <v>0</v>
      </c>
      <c r="I8" s="202">
        <v>0</v>
      </c>
      <c r="J8" s="161">
        <v>10</v>
      </c>
      <c r="K8" s="161">
        <v>543</v>
      </c>
      <c r="L8" s="161">
        <v>420</v>
      </c>
      <c r="M8" s="161">
        <v>100</v>
      </c>
      <c r="N8" s="161">
        <v>320</v>
      </c>
      <c r="O8" s="161">
        <v>262</v>
      </c>
      <c r="P8" s="161">
        <v>0</v>
      </c>
      <c r="Q8" s="161">
        <v>0</v>
      </c>
      <c r="R8" s="156">
        <v>29</v>
      </c>
      <c r="S8" s="156">
        <v>258</v>
      </c>
      <c r="T8" s="156">
        <v>216</v>
      </c>
      <c r="U8" s="156">
        <v>46</v>
      </c>
      <c r="V8" s="156">
        <v>170</v>
      </c>
      <c r="W8" s="156">
        <v>144</v>
      </c>
      <c r="X8" s="156">
        <v>0</v>
      </c>
      <c r="Y8" s="157">
        <v>0</v>
      </c>
      <c r="Z8" s="140"/>
    </row>
    <row r="9" spans="1:26" ht="21" customHeight="1">
      <c r="A9" s="149" t="s">
        <v>261</v>
      </c>
      <c r="B9" s="204">
        <v>38</v>
      </c>
      <c r="C9" s="202">
        <v>969</v>
      </c>
      <c r="D9" s="202">
        <v>756</v>
      </c>
      <c r="E9" s="202">
        <v>171</v>
      </c>
      <c r="F9" s="202">
        <v>585</v>
      </c>
      <c r="G9" s="202">
        <v>491</v>
      </c>
      <c r="H9" s="202">
        <v>42</v>
      </c>
      <c r="I9" s="202">
        <v>449</v>
      </c>
      <c r="J9" s="202">
        <v>11</v>
      </c>
      <c r="K9" s="202">
        <v>722</v>
      </c>
      <c r="L9" s="202">
        <v>526</v>
      </c>
      <c r="M9" s="202">
        <v>129</v>
      </c>
      <c r="N9" s="202">
        <v>397</v>
      </c>
      <c r="O9" s="202">
        <v>338</v>
      </c>
      <c r="P9" s="202">
        <v>26</v>
      </c>
      <c r="Q9" s="202">
        <v>312</v>
      </c>
      <c r="R9" s="202">
        <v>27</v>
      </c>
      <c r="S9" s="202">
        <v>247</v>
      </c>
      <c r="T9" s="202">
        <v>230</v>
      </c>
      <c r="U9" s="202">
        <v>42</v>
      </c>
      <c r="V9" s="202">
        <v>188</v>
      </c>
      <c r="W9" s="202">
        <v>153</v>
      </c>
      <c r="X9" s="156">
        <v>16</v>
      </c>
      <c r="Y9" s="157">
        <v>137</v>
      </c>
      <c r="Z9" s="140"/>
    </row>
    <row r="10" spans="1:26" ht="21" customHeight="1">
      <c r="A10" s="149" t="s">
        <v>262</v>
      </c>
      <c r="B10" s="204">
        <v>40</v>
      </c>
      <c r="C10" s="202">
        <v>1142</v>
      </c>
      <c r="D10" s="202">
        <v>856</v>
      </c>
      <c r="E10" s="202">
        <v>201</v>
      </c>
      <c r="F10" s="202">
        <v>655</v>
      </c>
      <c r="G10" s="202">
        <v>564</v>
      </c>
      <c r="H10" s="202">
        <v>37</v>
      </c>
      <c r="I10" s="202">
        <v>527</v>
      </c>
      <c r="J10" s="202">
        <v>13</v>
      </c>
      <c r="K10" s="202">
        <v>902</v>
      </c>
      <c r="L10" s="202">
        <v>629</v>
      </c>
      <c r="M10" s="202">
        <v>159</v>
      </c>
      <c r="N10" s="202">
        <v>470</v>
      </c>
      <c r="O10" s="202">
        <v>409</v>
      </c>
      <c r="P10" s="202">
        <v>28</v>
      </c>
      <c r="Q10" s="202">
        <v>381</v>
      </c>
      <c r="R10" s="202">
        <v>27</v>
      </c>
      <c r="S10" s="202">
        <v>240</v>
      </c>
      <c r="T10" s="202">
        <v>227</v>
      </c>
      <c r="U10" s="202">
        <v>42</v>
      </c>
      <c r="V10" s="202">
        <v>185</v>
      </c>
      <c r="W10" s="202">
        <v>155</v>
      </c>
      <c r="X10" s="202">
        <v>9</v>
      </c>
      <c r="Y10" s="203">
        <v>146</v>
      </c>
      <c r="Z10" s="140"/>
    </row>
    <row r="11" spans="1:26" ht="21" customHeight="1">
      <c r="A11" s="660" t="s">
        <v>686</v>
      </c>
      <c r="B11" s="204">
        <v>39</v>
      </c>
      <c r="C11" s="202">
        <v>1125</v>
      </c>
      <c r="D11" s="202">
        <v>928</v>
      </c>
      <c r="E11" s="240">
        <v>227</v>
      </c>
      <c r="F11" s="240">
        <v>701</v>
      </c>
      <c r="G11" s="202">
        <v>613</v>
      </c>
      <c r="H11" s="240">
        <v>72</v>
      </c>
      <c r="I11" s="240">
        <v>541</v>
      </c>
      <c r="J11" s="202">
        <v>13</v>
      </c>
      <c r="K11" s="202">
        <v>903</v>
      </c>
      <c r="L11" s="202">
        <v>724</v>
      </c>
      <c r="M11" s="240">
        <v>188</v>
      </c>
      <c r="N11" s="240">
        <v>536</v>
      </c>
      <c r="O11" s="202">
        <v>463</v>
      </c>
      <c r="P11" s="240">
        <v>52</v>
      </c>
      <c r="Q11" s="240">
        <v>411</v>
      </c>
      <c r="R11" s="202">
        <v>26</v>
      </c>
      <c r="S11" s="202">
        <v>222</v>
      </c>
      <c r="T11" s="202">
        <v>204</v>
      </c>
      <c r="U11" s="240">
        <v>39</v>
      </c>
      <c r="V11" s="240">
        <v>165</v>
      </c>
      <c r="W11" s="202">
        <v>150</v>
      </c>
      <c r="X11" s="240">
        <v>20</v>
      </c>
      <c r="Y11" s="241">
        <v>130</v>
      </c>
      <c r="Z11" s="403"/>
    </row>
    <row r="12" spans="1:26" ht="21" customHeight="1">
      <c r="A12" s="660" t="s">
        <v>787</v>
      </c>
      <c r="B12" s="204">
        <v>39</v>
      </c>
      <c r="C12" s="202">
        <v>1134</v>
      </c>
      <c r="D12" s="202">
        <v>973</v>
      </c>
      <c r="E12" s="202">
        <v>215</v>
      </c>
      <c r="F12" s="240">
        <v>758</v>
      </c>
      <c r="G12" s="202">
        <v>658</v>
      </c>
      <c r="H12" s="240">
        <v>76</v>
      </c>
      <c r="I12" s="240">
        <v>582</v>
      </c>
      <c r="J12" s="202">
        <v>13</v>
      </c>
      <c r="K12" s="202">
        <v>903</v>
      </c>
      <c r="L12" s="202">
        <v>751</v>
      </c>
      <c r="M12" s="240">
        <v>183</v>
      </c>
      <c r="N12" s="240">
        <v>568</v>
      </c>
      <c r="O12" s="202">
        <v>493</v>
      </c>
      <c r="P12" s="240">
        <v>49</v>
      </c>
      <c r="Q12" s="240">
        <v>444</v>
      </c>
      <c r="R12" s="202">
        <v>26</v>
      </c>
      <c r="S12" s="202">
        <v>231</v>
      </c>
      <c r="T12" s="202">
        <v>222</v>
      </c>
      <c r="U12" s="202">
        <v>32</v>
      </c>
      <c r="V12" s="240">
        <v>190</v>
      </c>
      <c r="W12" s="202">
        <v>165</v>
      </c>
      <c r="X12" s="240">
        <v>27</v>
      </c>
      <c r="Y12" s="241">
        <v>138</v>
      </c>
      <c r="Z12" s="140"/>
    </row>
    <row r="13" spans="1:26" s="97" customFormat="1" ht="21.75" customHeight="1">
      <c r="A13" s="596" t="s">
        <v>791</v>
      </c>
      <c r="B13" s="205">
        <v>36</v>
      </c>
      <c r="C13" s="206">
        <v>1104</v>
      </c>
      <c r="D13" s="206">
        <v>956</v>
      </c>
      <c r="E13" s="206">
        <v>191</v>
      </c>
      <c r="F13" s="243">
        <v>765</v>
      </c>
      <c r="G13" s="206">
        <v>652</v>
      </c>
      <c r="H13" s="243">
        <v>65</v>
      </c>
      <c r="I13" s="243">
        <v>587</v>
      </c>
      <c r="J13" s="206">
        <v>13</v>
      </c>
      <c r="K13" s="206">
        <v>901</v>
      </c>
      <c r="L13" s="206">
        <v>760</v>
      </c>
      <c r="M13" s="243">
        <v>163</v>
      </c>
      <c r="N13" s="243">
        <v>597</v>
      </c>
      <c r="O13" s="206">
        <v>497</v>
      </c>
      <c r="P13" s="243">
        <v>44</v>
      </c>
      <c r="Q13" s="243">
        <v>453</v>
      </c>
      <c r="R13" s="206">
        <v>23</v>
      </c>
      <c r="S13" s="206">
        <v>203</v>
      </c>
      <c r="T13" s="206">
        <v>196</v>
      </c>
      <c r="U13" s="206">
        <v>28</v>
      </c>
      <c r="V13" s="243">
        <v>168</v>
      </c>
      <c r="W13" s="206">
        <v>155</v>
      </c>
      <c r="X13" s="243">
        <v>21</v>
      </c>
      <c r="Y13" s="244">
        <v>134</v>
      </c>
      <c r="Z13" s="98"/>
    </row>
    <row r="14" spans="1:26" ht="21" customHeight="1">
      <c r="A14" s="569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140"/>
    </row>
    <row r="15" spans="1:26" ht="21" customHeight="1">
      <c r="A15" s="606" t="s">
        <v>500</v>
      </c>
      <c r="B15" s="785">
        <v>5</v>
      </c>
      <c r="C15" s="785">
        <v>196</v>
      </c>
      <c r="D15" s="785">
        <v>189</v>
      </c>
      <c r="E15" s="785">
        <v>50</v>
      </c>
      <c r="F15" s="785">
        <v>139</v>
      </c>
      <c r="G15" s="785">
        <v>121</v>
      </c>
      <c r="H15" s="785">
        <v>10</v>
      </c>
      <c r="I15" s="785">
        <v>111</v>
      </c>
      <c r="J15" s="786">
        <v>1</v>
      </c>
      <c r="K15" s="786">
        <v>160</v>
      </c>
      <c r="L15" s="786">
        <v>158</v>
      </c>
      <c r="M15" s="786">
        <v>48</v>
      </c>
      <c r="N15" s="786">
        <v>110</v>
      </c>
      <c r="O15" s="786">
        <v>93</v>
      </c>
      <c r="P15" s="786">
        <v>7</v>
      </c>
      <c r="Q15" s="786">
        <v>86</v>
      </c>
      <c r="R15" s="786">
        <v>4</v>
      </c>
      <c r="S15" s="786">
        <v>36</v>
      </c>
      <c r="T15" s="786">
        <v>31</v>
      </c>
      <c r="U15" s="786">
        <v>2</v>
      </c>
      <c r="V15" s="786">
        <v>29</v>
      </c>
      <c r="W15" s="786">
        <v>28</v>
      </c>
      <c r="X15" s="786">
        <v>3</v>
      </c>
      <c r="Y15" s="786">
        <v>25</v>
      </c>
      <c r="Z15" s="140"/>
    </row>
    <row r="16" spans="1:26" ht="21" customHeight="1">
      <c r="A16" s="607" t="s">
        <v>699</v>
      </c>
      <c r="B16" s="785">
        <v>0</v>
      </c>
      <c r="C16" s="785">
        <v>0</v>
      </c>
      <c r="D16" s="785">
        <v>0</v>
      </c>
      <c r="E16" s="785">
        <v>0</v>
      </c>
      <c r="F16" s="785">
        <v>0</v>
      </c>
      <c r="G16" s="785">
        <v>0</v>
      </c>
      <c r="H16" s="785">
        <v>0</v>
      </c>
      <c r="I16" s="785">
        <v>0</v>
      </c>
      <c r="J16" s="785">
        <v>0</v>
      </c>
      <c r="K16" s="785">
        <v>0</v>
      </c>
      <c r="L16" s="785">
        <v>0</v>
      </c>
      <c r="M16" s="785">
        <v>0</v>
      </c>
      <c r="N16" s="785">
        <v>0</v>
      </c>
      <c r="O16" s="785">
        <v>0</v>
      </c>
      <c r="P16" s="785">
        <v>0</v>
      </c>
      <c r="Q16" s="785">
        <v>0</v>
      </c>
      <c r="R16" s="785">
        <v>0</v>
      </c>
      <c r="S16" s="785">
        <v>0</v>
      </c>
      <c r="T16" s="785">
        <v>0</v>
      </c>
      <c r="U16" s="785">
        <v>0</v>
      </c>
      <c r="V16" s="785">
        <v>0</v>
      </c>
      <c r="W16" s="785">
        <v>0</v>
      </c>
      <c r="X16" s="785">
        <v>0</v>
      </c>
      <c r="Y16" s="785">
        <v>0</v>
      </c>
      <c r="Z16" s="140"/>
    </row>
    <row r="17" spans="1:26" ht="21" customHeight="1">
      <c r="A17" s="608" t="s">
        <v>501</v>
      </c>
      <c r="B17" s="786">
        <v>1</v>
      </c>
      <c r="C17" s="785">
        <v>94</v>
      </c>
      <c r="D17" s="785">
        <v>93</v>
      </c>
      <c r="E17" s="785">
        <v>24</v>
      </c>
      <c r="F17" s="785">
        <v>69</v>
      </c>
      <c r="G17" s="785">
        <v>60</v>
      </c>
      <c r="H17" s="785">
        <v>5</v>
      </c>
      <c r="I17" s="785">
        <v>55</v>
      </c>
      <c r="J17" s="786">
        <v>1</v>
      </c>
      <c r="K17" s="786">
        <v>94</v>
      </c>
      <c r="L17" s="786">
        <v>93</v>
      </c>
      <c r="M17" s="786">
        <v>24</v>
      </c>
      <c r="N17" s="786">
        <v>69</v>
      </c>
      <c r="O17" s="786">
        <v>60</v>
      </c>
      <c r="P17" s="786">
        <v>5</v>
      </c>
      <c r="Q17" s="786">
        <v>55</v>
      </c>
      <c r="R17" s="785">
        <v>0</v>
      </c>
      <c r="S17" s="785">
        <v>0</v>
      </c>
      <c r="T17" s="785">
        <v>0</v>
      </c>
      <c r="U17" s="785">
        <v>0</v>
      </c>
      <c r="V17" s="785">
        <v>0</v>
      </c>
      <c r="W17" s="785">
        <v>0</v>
      </c>
      <c r="X17" s="785">
        <v>0</v>
      </c>
      <c r="Y17" s="785">
        <v>0</v>
      </c>
      <c r="Z17" s="140"/>
    </row>
    <row r="18" spans="1:26" ht="21" customHeight="1">
      <c r="A18" s="608" t="s">
        <v>502</v>
      </c>
      <c r="B18" s="785">
        <v>0</v>
      </c>
      <c r="C18" s="785">
        <v>0</v>
      </c>
      <c r="D18" s="785">
        <v>0</v>
      </c>
      <c r="E18" s="785">
        <v>0</v>
      </c>
      <c r="F18" s="785">
        <v>0</v>
      </c>
      <c r="G18" s="785">
        <v>0</v>
      </c>
      <c r="H18" s="785">
        <v>0</v>
      </c>
      <c r="I18" s="785">
        <v>0</v>
      </c>
      <c r="J18" s="785">
        <v>0</v>
      </c>
      <c r="K18" s="785">
        <v>0</v>
      </c>
      <c r="L18" s="785">
        <v>0</v>
      </c>
      <c r="M18" s="785">
        <v>0</v>
      </c>
      <c r="N18" s="785">
        <v>0</v>
      </c>
      <c r="O18" s="785">
        <v>0</v>
      </c>
      <c r="P18" s="785">
        <v>0</v>
      </c>
      <c r="Q18" s="785">
        <v>0</v>
      </c>
      <c r="R18" s="785">
        <v>0</v>
      </c>
      <c r="S18" s="785">
        <v>0</v>
      </c>
      <c r="T18" s="785">
        <v>0</v>
      </c>
      <c r="U18" s="785">
        <v>0</v>
      </c>
      <c r="V18" s="785">
        <v>0</v>
      </c>
      <c r="W18" s="785">
        <v>0</v>
      </c>
      <c r="X18" s="785">
        <v>0</v>
      </c>
      <c r="Y18" s="785">
        <v>0</v>
      </c>
      <c r="Z18" s="140"/>
    </row>
    <row r="19" spans="1:26" ht="21" customHeight="1">
      <c r="A19" s="608" t="s">
        <v>700</v>
      </c>
      <c r="B19" s="785">
        <v>4</v>
      </c>
      <c r="C19" s="785">
        <v>127</v>
      </c>
      <c r="D19" s="785">
        <v>123</v>
      </c>
      <c r="E19" s="785">
        <v>31</v>
      </c>
      <c r="F19" s="785">
        <v>92</v>
      </c>
      <c r="G19" s="785">
        <v>80</v>
      </c>
      <c r="H19" s="785">
        <v>4</v>
      </c>
      <c r="I19" s="785">
        <v>76</v>
      </c>
      <c r="J19" s="786">
        <v>1</v>
      </c>
      <c r="K19" s="785">
        <v>101</v>
      </c>
      <c r="L19" s="786">
        <v>97</v>
      </c>
      <c r="M19" s="785">
        <v>25</v>
      </c>
      <c r="N19" s="785">
        <v>72</v>
      </c>
      <c r="O19" s="786">
        <v>59</v>
      </c>
      <c r="P19" s="786">
        <v>2</v>
      </c>
      <c r="Q19" s="784">
        <v>57</v>
      </c>
      <c r="R19" s="786">
        <v>3</v>
      </c>
      <c r="S19" s="786">
        <v>26</v>
      </c>
      <c r="T19" s="786">
        <v>26</v>
      </c>
      <c r="U19" s="786">
        <v>6</v>
      </c>
      <c r="V19" s="786">
        <v>20</v>
      </c>
      <c r="W19" s="786">
        <v>21</v>
      </c>
      <c r="X19" s="786">
        <v>2</v>
      </c>
      <c r="Y19" s="786">
        <v>19</v>
      </c>
      <c r="Z19" s="140"/>
    </row>
    <row r="20" spans="1:26" ht="21" customHeight="1">
      <c r="A20" s="608" t="s">
        <v>503</v>
      </c>
      <c r="B20" s="785">
        <v>1</v>
      </c>
      <c r="C20" s="785">
        <v>9</v>
      </c>
      <c r="D20" s="785">
        <v>8</v>
      </c>
      <c r="E20" s="785">
        <v>0</v>
      </c>
      <c r="F20" s="785">
        <v>8</v>
      </c>
      <c r="G20" s="785">
        <v>7</v>
      </c>
      <c r="H20" s="785">
        <v>0</v>
      </c>
      <c r="I20" s="785">
        <v>7</v>
      </c>
      <c r="J20" s="785">
        <v>0</v>
      </c>
      <c r="K20" s="785">
        <v>0</v>
      </c>
      <c r="L20" s="785">
        <v>0</v>
      </c>
      <c r="M20" s="785">
        <v>0</v>
      </c>
      <c r="N20" s="785">
        <v>0</v>
      </c>
      <c r="O20" s="785">
        <v>0</v>
      </c>
      <c r="P20" s="785">
        <v>0</v>
      </c>
      <c r="Q20" s="785">
        <v>0</v>
      </c>
      <c r="R20" s="786">
        <v>1</v>
      </c>
      <c r="S20" s="786">
        <v>9</v>
      </c>
      <c r="T20" s="786">
        <v>8</v>
      </c>
      <c r="U20" s="786">
        <v>0</v>
      </c>
      <c r="V20" s="786">
        <v>8</v>
      </c>
      <c r="W20" s="786">
        <v>7</v>
      </c>
      <c r="X20" s="786">
        <v>0</v>
      </c>
      <c r="Y20" s="786">
        <v>7</v>
      </c>
      <c r="Z20" s="140"/>
    </row>
    <row r="21" spans="1:26" ht="21" customHeight="1">
      <c r="A21" s="608" t="s">
        <v>504</v>
      </c>
      <c r="B21" s="785">
        <v>0</v>
      </c>
      <c r="C21" s="785">
        <v>0</v>
      </c>
      <c r="D21" s="785">
        <v>0</v>
      </c>
      <c r="E21" s="785">
        <v>0</v>
      </c>
      <c r="F21" s="785">
        <v>0</v>
      </c>
      <c r="G21" s="785">
        <v>0</v>
      </c>
      <c r="H21" s="785">
        <v>0</v>
      </c>
      <c r="I21" s="785">
        <v>0</v>
      </c>
      <c r="J21" s="785">
        <v>0</v>
      </c>
      <c r="K21" s="785">
        <v>0</v>
      </c>
      <c r="L21" s="785">
        <v>0</v>
      </c>
      <c r="M21" s="785">
        <v>0</v>
      </c>
      <c r="N21" s="785">
        <v>0</v>
      </c>
      <c r="O21" s="785">
        <v>0</v>
      </c>
      <c r="P21" s="785">
        <v>0</v>
      </c>
      <c r="Q21" s="785">
        <v>0</v>
      </c>
      <c r="R21" s="785">
        <v>0</v>
      </c>
      <c r="S21" s="785">
        <v>0</v>
      </c>
      <c r="T21" s="785">
        <v>0</v>
      </c>
      <c r="U21" s="785">
        <v>0</v>
      </c>
      <c r="V21" s="785">
        <v>0</v>
      </c>
      <c r="W21" s="785">
        <v>0</v>
      </c>
      <c r="X21" s="785">
        <v>0</v>
      </c>
      <c r="Y21" s="785">
        <v>0</v>
      </c>
      <c r="Z21" s="140"/>
    </row>
    <row r="22" spans="1:26" ht="21" customHeight="1">
      <c r="A22" s="608" t="s">
        <v>505</v>
      </c>
      <c r="B22" s="785">
        <v>0</v>
      </c>
      <c r="C22" s="785">
        <v>0</v>
      </c>
      <c r="D22" s="785">
        <v>0</v>
      </c>
      <c r="E22" s="785">
        <v>0</v>
      </c>
      <c r="F22" s="785">
        <v>0</v>
      </c>
      <c r="G22" s="785">
        <v>0</v>
      </c>
      <c r="H22" s="785">
        <v>0</v>
      </c>
      <c r="I22" s="785">
        <v>0</v>
      </c>
      <c r="J22" s="785">
        <v>0</v>
      </c>
      <c r="K22" s="785">
        <v>0</v>
      </c>
      <c r="L22" s="785">
        <v>0</v>
      </c>
      <c r="M22" s="785">
        <v>0</v>
      </c>
      <c r="N22" s="785">
        <v>0</v>
      </c>
      <c r="O22" s="785">
        <v>0</v>
      </c>
      <c r="P22" s="785">
        <v>0</v>
      </c>
      <c r="Q22" s="785">
        <v>0</v>
      </c>
      <c r="R22" s="785">
        <v>0</v>
      </c>
      <c r="S22" s="785">
        <v>0</v>
      </c>
      <c r="T22" s="785">
        <v>0</v>
      </c>
      <c r="U22" s="785">
        <v>0</v>
      </c>
      <c r="V22" s="785">
        <v>0</v>
      </c>
      <c r="W22" s="785">
        <v>0</v>
      </c>
      <c r="X22" s="785">
        <v>0</v>
      </c>
      <c r="Y22" s="785">
        <v>0</v>
      </c>
      <c r="Z22" s="140"/>
    </row>
    <row r="23" spans="1:26" ht="21" customHeight="1">
      <c r="A23" s="608" t="s">
        <v>506</v>
      </c>
      <c r="B23" s="785">
        <v>1</v>
      </c>
      <c r="C23" s="785">
        <v>64</v>
      </c>
      <c r="D23" s="785">
        <v>60</v>
      </c>
      <c r="E23" s="785">
        <v>18</v>
      </c>
      <c r="F23" s="785">
        <v>42</v>
      </c>
      <c r="G23" s="785">
        <v>42</v>
      </c>
      <c r="H23" s="785">
        <v>4</v>
      </c>
      <c r="I23" s="785">
        <v>38</v>
      </c>
      <c r="J23" s="785">
        <v>1</v>
      </c>
      <c r="K23" s="785">
        <v>64</v>
      </c>
      <c r="L23" s="786">
        <v>60</v>
      </c>
      <c r="M23" s="785">
        <v>18</v>
      </c>
      <c r="N23" s="785">
        <v>42</v>
      </c>
      <c r="O23" s="786">
        <v>42</v>
      </c>
      <c r="P23" s="785">
        <v>4</v>
      </c>
      <c r="Q23" s="785">
        <v>38</v>
      </c>
      <c r="R23" s="785">
        <v>0</v>
      </c>
      <c r="S23" s="785">
        <v>0</v>
      </c>
      <c r="T23" s="785">
        <v>0</v>
      </c>
      <c r="U23" s="785">
        <v>0</v>
      </c>
      <c r="V23" s="785">
        <v>0</v>
      </c>
      <c r="W23" s="785">
        <v>0</v>
      </c>
      <c r="X23" s="785">
        <v>0</v>
      </c>
      <c r="Y23" s="785">
        <v>0</v>
      </c>
      <c r="Z23" s="140"/>
    </row>
    <row r="24" spans="1:26" ht="21" customHeight="1">
      <c r="A24" s="608" t="s">
        <v>507</v>
      </c>
      <c r="B24" s="785">
        <v>0</v>
      </c>
      <c r="C24" s="785">
        <v>0</v>
      </c>
      <c r="D24" s="785">
        <v>0</v>
      </c>
      <c r="E24" s="785">
        <v>0</v>
      </c>
      <c r="F24" s="785">
        <v>0</v>
      </c>
      <c r="G24" s="785">
        <v>0</v>
      </c>
      <c r="H24" s="785">
        <v>0</v>
      </c>
      <c r="I24" s="785">
        <v>0</v>
      </c>
      <c r="J24" s="785">
        <v>0</v>
      </c>
      <c r="K24" s="785">
        <v>0</v>
      </c>
      <c r="L24" s="785">
        <v>0</v>
      </c>
      <c r="M24" s="785">
        <v>0</v>
      </c>
      <c r="N24" s="785">
        <v>0</v>
      </c>
      <c r="O24" s="785">
        <v>0</v>
      </c>
      <c r="P24" s="785">
        <v>0</v>
      </c>
      <c r="Q24" s="785">
        <v>0</v>
      </c>
      <c r="R24" s="785">
        <v>0</v>
      </c>
      <c r="S24" s="785">
        <v>0</v>
      </c>
      <c r="T24" s="785">
        <v>0</v>
      </c>
      <c r="U24" s="785">
        <v>0</v>
      </c>
      <c r="V24" s="785">
        <v>0</v>
      </c>
      <c r="W24" s="785">
        <v>0</v>
      </c>
      <c r="X24" s="785">
        <v>0</v>
      </c>
      <c r="Y24" s="785">
        <v>0</v>
      </c>
      <c r="Z24" s="140"/>
    </row>
    <row r="25" spans="1:26" ht="21" customHeight="1">
      <c r="A25" s="608" t="s">
        <v>508</v>
      </c>
      <c r="B25" s="785">
        <v>0</v>
      </c>
      <c r="C25" s="785">
        <v>0</v>
      </c>
      <c r="D25" s="785">
        <v>0</v>
      </c>
      <c r="E25" s="785">
        <v>0</v>
      </c>
      <c r="F25" s="785">
        <v>0</v>
      </c>
      <c r="G25" s="785">
        <v>0</v>
      </c>
      <c r="H25" s="785">
        <v>0</v>
      </c>
      <c r="I25" s="785">
        <v>0</v>
      </c>
      <c r="J25" s="785">
        <v>0</v>
      </c>
      <c r="K25" s="785">
        <v>0</v>
      </c>
      <c r="L25" s="785">
        <v>0</v>
      </c>
      <c r="M25" s="785">
        <v>0</v>
      </c>
      <c r="N25" s="785">
        <v>0</v>
      </c>
      <c r="O25" s="785">
        <v>0</v>
      </c>
      <c r="P25" s="785">
        <v>0</v>
      </c>
      <c r="Q25" s="785">
        <v>0</v>
      </c>
      <c r="R25" s="785">
        <v>0</v>
      </c>
      <c r="S25" s="785">
        <v>0</v>
      </c>
      <c r="T25" s="785">
        <v>0</v>
      </c>
      <c r="U25" s="785">
        <v>0</v>
      </c>
      <c r="V25" s="785">
        <v>0</v>
      </c>
      <c r="W25" s="785">
        <v>0</v>
      </c>
      <c r="X25" s="785">
        <v>0</v>
      </c>
      <c r="Y25" s="785">
        <v>0</v>
      </c>
      <c r="Z25" s="140"/>
    </row>
    <row r="26" spans="1:26" ht="21" customHeight="1">
      <c r="A26" s="608" t="s">
        <v>509</v>
      </c>
      <c r="B26" s="785">
        <v>4</v>
      </c>
      <c r="C26" s="785">
        <v>88</v>
      </c>
      <c r="D26" s="785">
        <v>80</v>
      </c>
      <c r="E26" s="785">
        <v>15</v>
      </c>
      <c r="F26" s="785">
        <v>65</v>
      </c>
      <c r="G26" s="785">
        <v>50</v>
      </c>
      <c r="H26" s="785">
        <v>6</v>
      </c>
      <c r="I26" s="785">
        <v>44</v>
      </c>
      <c r="J26" s="786">
        <v>3</v>
      </c>
      <c r="K26" s="786">
        <v>79</v>
      </c>
      <c r="L26" s="786">
        <v>73</v>
      </c>
      <c r="M26" s="786">
        <v>15</v>
      </c>
      <c r="N26" s="786">
        <v>58</v>
      </c>
      <c r="O26" s="786">
        <v>50</v>
      </c>
      <c r="P26" s="786">
        <v>6</v>
      </c>
      <c r="Q26" s="784">
        <v>44</v>
      </c>
      <c r="R26" s="786">
        <v>1</v>
      </c>
      <c r="S26" s="786">
        <v>9</v>
      </c>
      <c r="T26" s="786">
        <v>7</v>
      </c>
      <c r="U26" s="786">
        <v>0</v>
      </c>
      <c r="V26" s="786">
        <v>7</v>
      </c>
      <c r="W26" s="786">
        <v>0</v>
      </c>
      <c r="X26" s="786">
        <v>0</v>
      </c>
      <c r="Y26" s="786">
        <v>0</v>
      </c>
      <c r="Z26" s="140"/>
    </row>
    <row r="27" spans="1:26" ht="21" customHeight="1">
      <c r="A27" s="608" t="s">
        <v>510</v>
      </c>
      <c r="B27" s="785">
        <v>4</v>
      </c>
      <c r="C27" s="785">
        <v>35</v>
      </c>
      <c r="D27" s="785">
        <v>48</v>
      </c>
      <c r="E27" s="785">
        <v>5</v>
      </c>
      <c r="F27" s="785">
        <v>43</v>
      </c>
      <c r="G27" s="785">
        <v>41</v>
      </c>
      <c r="H27" s="785">
        <v>8</v>
      </c>
      <c r="I27" s="785">
        <v>33</v>
      </c>
      <c r="J27" s="786">
        <v>0</v>
      </c>
      <c r="K27" s="786">
        <v>0</v>
      </c>
      <c r="L27" s="786">
        <v>0</v>
      </c>
      <c r="M27" s="786">
        <v>0</v>
      </c>
      <c r="N27" s="786">
        <v>0</v>
      </c>
      <c r="O27" s="786">
        <v>0</v>
      </c>
      <c r="P27" s="786">
        <v>0</v>
      </c>
      <c r="Q27" s="786">
        <v>0</v>
      </c>
      <c r="R27" s="786">
        <v>4</v>
      </c>
      <c r="S27" s="786">
        <v>35</v>
      </c>
      <c r="T27" s="786">
        <v>48</v>
      </c>
      <c r="U27" s="786">
        <v>5</v>
      </c>
      <c r="V27" s="786">
        <v>43</v>
      </c>
      <c r="W27" s="786">
        <v>41</v>
      </c>
      <c r="X27" s="786">
        <v>8</v>
      </c>
      <c r="Y27" s="786">
        <v>33</v>
      </c>
      <c r="Z27" s="140"/>
    </row>
    <row r="28" spans="1:26" ht="21" customHeight="1">
      <c r="A28" s="608" t="s">
        <v>511</v>
      </c>
      <c r="B28" s="785">
        <v>3</v>
      </c>
      <c r="C28" s="785">
        <v>27</v>
      </c>
      <c r="D28" s="785">
        <v>20</v>
      </c>
      <c r="E28" s="785">
        <v>5</v>
      </c>
      <c r="F28" s="785">
        <v>15</v>
      </c>
      <c r="G28" s="785">
        <v>17</v>
      </c>
      <c r="H28" s="785">
        <v>4</v>
      </c>
      <c r="I28" s="785">
        <v>13</v>
      </c>
      <c r="J28" s="786">
        <v>0</v>
      </c>
      <c r="K28" s="786">
        <v>0</v>
      </c>
      <c r="L28" s="786">
        <v>0</v>
      </c>
      <c r="M28" s="786">
        <v>0</v>
      </c>
      <c r="N28" s="786">
        <v>0</v>
      </c>
      <c r="O28" s="786">
        <v>0</v>
      </c>
      <c r="P28" s="786">
        <v>0</v>
      </c>
      <c r="Q28" s="786">
        <v>0</v>
      </c>
      <c r="R28" s="786">
        <v>3</v>
      </c>
      <c r="S28" s="786">
        <v>27</v>
      </c>
      <c r="T28" s="786">
        <v>20</v>
      </c>
      <c r="U28" s="786">
        <v>5</v>
      </c>
      <c r="V28" s="786">
        <v>15</v>
      </c>
      <c r="W28" s="786">
        <v>17</v>
      </c>
      <c r="X28" s="786">
        <v>4</v>
      </c>
      <c r="Y28" s="786">
        <v>13</v>
      </c>
      <c r="Z28" s="140"/>
    </row>
    <row r="29" spans="1:26" ht="21" customHeight="1">
      <c r="A29" s="608" t="s">
        <v>512</v>
      </c>
      <c r="B29" s="785">
        <v>0</v>
      </c>
      <c r="C29" s="785">
        <v>0</v>
      </c>
      <c r="D29" s="785">
        <v>0</v>
      </c>
      <c r="E29" s="785">
        <v>0</v>
      </c>
      <c r="F29" s="785">
        <v>0</v>
      </c>
      <c r="G29" s="785">
        <v>0</v>
      </c>
      <c r="H29" s="785">
        <v>0</v>
      </c>
      <c r="I29" s="785">
        <v>0</v>
      </c>
      <c r="J29" s="786">
        <v>0</v>
      </c>
      <c r="K29" s="786">
        <v>0</v>
      </c>
      <c r="L29" s="786">
        <v>0</v>
      </c>
      <c r="M29" s="786">
        <v>0</v>
      </c>
      <c r="N29" s="786">
        <v>0</v>
      </c>
      <c r="O29" s="786">
        <v>0</v>
      </c>
      <c r="P29" s="786">
        <v>0</v>
      </c>
      <c r="Q29" s="786">
        <v>0</v>
      </c>
      <c r="R29" s="786">
        <v>0</v>
      </c>
      <c r="S29" s="786">
        <v>0</v>
      </c>
      <c r="T29" s="786">
        <v>0</v>
      </c>
      <c r="U29" s="786">
        <v>0</v>
      </c>
      <c r="V29" s="786">
        <v>0</v>
      </c>
      <c r="W29" s="786">
        <v>0</v>
      </c>
      <c r="X29" s="786">
        <v>0</v>
      </c>
      <c r="Y29" s="786">
        <v>0</v>
      </c>
      <c r="Z29" s="140"/>
    </row>
    <row r="30" spans="1:26" ht="21" customHeight="1">
      <c r="A30" s="608" t="s">
        <v>13</v>
      </c>
      <c r="B30" s="785">
        <v>10</v>
      </c>
      <c r="C30" s="785">
        <v>388</v>
      </c>
      <c r="D30" s="785">
        <v>264</v>
      </c>
      <c r="E30" s="785">
        <v>26</v>
      </c>
      <c r="F30" s="785">
        <v>238</v>
      </c>
      <c r="G30" s="785">
        <v>186</v>
      </c>
      <c r="H30" s="785">
        <v>21</v>
      </c>
      <c r="I30" s="785">
        <v>165</v>
      </c>
      <c r="J30" s="786">
        <v>4</v>
      </c>
      <c r="K30" s="786">
        <v>336</v>
      </c>
      <c r="L30" s="786">
        <v>217</v>
      </c>
      <c r="M30" s="786">
        <v>16</v>
      </c>
      <c r="N30" s="786">
        <v>201</v>
      </c>
      <c r="O30" s="786">
        <v>151</v>
      </c>
      <c r="P30" s="786">
        <v>18</v>
      </c>
      <c r="Q30" s="784">
        <v>133</v>
      </c>
      <c r="R30" s="786">
        <v>6</v>
      </c>
      <c r="S30" s="786">
        <v>52</v>
      </c>
      <c r="T30" s="786">
        <v>47</v>
      </c>
      <c r="U30" s="786">
        <v>10</v>
      </c>
      <c r="V30" s="786">
        <v>37</v>
      </c>
      <c r="W30" s="786">
        <v>35</v>
      </c>
      <c r="X30" s="786">
        <v>3</v>
      </c>
      <c r="Y30" s="786">
        <v>32</v>
      </c>
      <c r="Z30" s="140"/>
    </row>
    <row r="31" spans="1:26" ht="15" customHeight="1">
      <c r="A31" s="609" t="s">
        <v>513</v>
      </c>
      <c r="B31" s="785">
        <v>3</v>
      </c>
      <c r="C31" s="785">
        <v>76</v>
      </c>
      <c r="D31" s="785">
        <v>71</v>
      </c>
      <c r="E31" s="785">
        <v>17</v>
      </c>
      <c r="F31" s="785">
        <v>54</v>
      </c>
      <c r="G31" s="785">
        <v>48</v>
      </c>
      <c r="H31" s="785">
        <v>3</v>
      </c>
      <c r="I31" s="785">
        <v>45</v>
      </c>
      <c r="J31" s="786">
        <v>2</v>
      </c>
      <c r="K31" s="784">
        <v>67</v>
      </c>
      <c r="L31" s="786">
        <v>62</v>
      </c>
      <c r="M31" s="784">
        <v>17</v>
      </c>
      <c r="N31" s="784">
        <v>45</v>
      </c>
      <c r="O31" s="786">
        <v>42</v>
      </c>
      <c r="P31" s="784">
        <v>2</v>
      </c>
      <c r="Q31" s="784">
        <v>40</v>
      </c>
      <c r="R31" s="786">
        <v>1</v>
      </c>
      <c r="S31" s="786">
        <v>9</v>
      </c>
      <c r="T31" s="786">
        <v>9</v>
      </c>
      <c r="U31" s="786">
        <v>0</v>
      </c>
      <c r="V31" s="786">
        <v>9</v>
      </c>
      <c r="W31" s="786">
        <v>6</v>
      </c>
      <c r="X31" s="786">
        <v>1</v>
      </c>
      <c r="Y31" s="786">
        <v>5</v>
      </c>
      <c r="Z31" s="140"/>
    </row>
    <row r="32" spans="1:26" ht="20.25" customHeight="1">
      <c r="A32" s="140"/>
      <c r="B32" s="774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5"/>
      <c r="Z32" s="140"/>
    </row>
    <row r="33" spans="1:26" ht="21" customHeight="1">
      <c r="A33" s="976" t="s">
        <v>618</v>
      </c>
      <c r="B33" s="976"/>
      <c r="C33" s="22"/>
      <c r="D33" s="22"/>
      <c r="E33" s="22"/>
      <c r="F33" s="22"/>
      <c r="G33" s="22"/>
      <c r="H33" s="22"/>
      <c r="I33" s="22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>
      <c r="A34" s="14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53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</sheetData>
  <mergeCells count="28">
    <mergeCell ref="S6:S7"/>
    <mergeCell ref="S5:V5"/>
    <mergeCell ref="Q6:Q7"/>
    <mergeCell ref="K5:N5"/>
    <mergeCell ref="O5:Q5"/>
    <mergeCell ref="R5:R7"/>
    <mergeCell ref="P6:P7"/>
    <mergeCell ref="J5:J7"/>
    <mergeCell ref="A1:C1"/>
    <mergeCell ref="A3:B3"/>
    <mergeCell ref="K6:K7"/>
    <mergeCell ref="L6:N6"/>
    <mergeCell ref="W5:Y5"/>
    <mergeCell ref="T6:V6"/>
    <mergeCell ref="X6:X7"/>
    <mergeCell ref="Y6:Y7"/>
    <mergeCell ref="A33:B33"/>
    <mergeCell ref="C6:C7"/>
    <mergeCell ref="D6:F6"/>
    <mergeCell ref="H6:H7"/>
    <mergeCell ref="I6:I7"/>
    <mergeCell ref="B5:B7"/>
    <mergeCell ref="C5:F5"/>
    <mergeCell ref="G5:I5"/>
    <mergeCell ref="A4:A7"/>
    <mergeCell ref="B4:I4"/>
    <mergeCell ref="J4:Q4"/>
    <mergeCell ref="R4:Y4"/>
  </mergeCells>
  <phoneticPr fontId="3" type="noConversion"/>
  <pageMargins left="0.19685039370078741" right="0.19685039370078741" top="0.98425196850393704" bottom="0.86614173228346458" header="0.51181102362204722" footer="0.51181102362204722"/>
  <pageSetup paperSize="9" scale="5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A6" workbookViewId="0">
      <selection activeCell="AA21" sqref="AA21"/>
    </sheetView>
  </sheetViews>
  <sheetFormatPr defaultColWidth="9" defaultRowHeight="13.5"/>
  <cols>
    <col min="1" max="1" width="14.25" style="81" customWidth="1"/>
    <col min="2" max="4" width="8.25" style="81" customWidth="1"/>
    <col min="5" max="5" width="8" style="81" customWidth="1"/>
    <col min="6" max="6" width="8.25" style="81" customWidth="1"/>
    <col min="7" max="7" width="8" style="81" customWidth="1"/>
    <col min="8" max="8" width="8.625" style="81" customWidth="1"/>
    <col min="9" max="9" width="8.25" style="81" customWidth="1"/>
    <col min="10" max="10" width="7.625" style="81" customWidth="1"/>
    <col min="11" max="11" width="7.875" style="81" customWidth="1"/>
    <col min="12" max="12" width="7.5" style="81" customWidth="1"/>
    <col min="13" max="13" width="8" style="81" customWidth="1"/>
    <col min="14" max="14" width="7.625" style="81" customWidth="1"/>
    <col min="15" max="15" width="7.375" style="81" customWidth="1"/>
    <col min="16" max="16" width="7.125" style="81" customWidth="1"/>
    <col min="17" max="18" width="7.875" style="81" customWidth="1"/>
    <col min="19" max="20" width="7.25" style="81" customWidth="1"/>
    <col min="21" max="21" width="8.25" style="81" customWidth="1"/>
    <col min="22" max="22" width="7.875" style="81" customWidth="1"/>
    <col min="23" max="24" width="7.25" style="81" customWidth="1"/>
    <col min="25" max="25" width="7.875" style="81" customWidth="1"/>
    <col min="26" max="16384" width="9" style="81"/>
  </cols>
  <sheetData>
    <row r="1" spans="1:25" ht="20.25" customHeight="1">
      <c r="A1" s="983" t="s">
        <v>828</v>
      </c>
      <c r="B1" s="983"/>
      <c r="C1" s="983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5" ht="15" customHeight="1">
      <c r="A2" s="148"/>
      <c r="B2" s="148"/>
      <c r="C2" s="148"/>
      <c r="D2" s="148"/>
      <c r="E2" s="148"/>
      <c r="F2" s="148"/>
      <c r="G2" s="148"/>
      <c r="H2" s="148"/>
      <c r="I2" s="553"/>
      <c r="J2" s="148"/>
      <c r="K2" s="148"/>
      <c r="L2" s="148"/>
      <c r="M2" s="148"/>
    </row>
    <row r="3" spans="1:25" ht="20.25" customHeight="1">
      <c r="A3" s="996" t="s">
        <v>829</v>
      </c>
      <c r="B3" s="996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W3" s="984"/>
      <c r="X3" s="984"/>
      <c r="Y3" s="984"/>
    </row>
    <row r="4" spans="1:25" ht="24.95" customHeight="1">
      <c r="A4" s="985" t="s">
        <v>830</v>
      </c>
      <c r="B4" s="988" t="s">
        <v>831</v>
      </c>
      <c r="C4" s="988"/>
      <c r="D4" s="988"/>
      <c r="E4" s="988"/>
      <c r="F4" s="989" t="s">
        <v>832</v>
      </c>
      <c r="G4" s="990"/>
      <c r="H4" s="990"/>
      <c r="I4" s="991"/>
      <c r="J4" s="992" t="s">
        <v>833</v>
      </c>
      <c r="K4" s="990"/>
      <c r="L4" s="990"/>
      <c r="M4" s="991"/>
      <c r="N4" s="989" t="s">
        <v>834</v>
      </c>
      <c r="O4" s="990"/>
      <c r="P4" s="990"/>
      <c r="Q4" s="990"/>
      <c r="R4" s="989" t="s">
        <v>835</v>
      </c>
      <c r="S4" s="990"/>
      <c r="T4" s="990"/>
      <c r="U4" s="990"/>
      <c r="V4" s="989" t="s">
        <v>836</v>
      </c>
      <c r="W4" s="990"/>
      <c r="X4" s="990"/>
      <c r="Y4" s="990"/>
    </row>
    <row r="5" spans="1:25" ht="24.95" customHeight="1">
      <c r="A5" s="986"/>
      <c r="B5" s="993" t="s">
        <v>91</v>
      </c>
      <c r="C5" s="989" t="s">
        <v>837</v>
      </c>
      <c r="D5" s="991"/>
      <c r="E5" s="995" t="s">
        <v>838</v>
      </c>
      <c r="F5" s="993" t="s">
        <v>91</v>
      </c>
      <c r="G5" s="989" t="s">
        <v>837</v>
      </c>
      <c r="H5" s="991"/>
      <c r="I5" s="995" t="s">
        <v>838</v>
      </c>
      <c r="J5" s="993" t="s">
        <v>91</v>
      </c>
      <c r="K5" s="989" t="s">
        <v>837</v>
      </c>
      <c r="L5" s="991"/>
      <c r="M5" s="995" t="s">
        <v>838</v>
      </c>
      <c r="N5" s="993" t="s">
        <v>91</v>
      </c>
      <c r="O5" s="989" t="s">
        <v>837</v>
      </c>
      <c r="P5" s="991"/>
      <c r="Q5" s="992" t="s">
        <v>838</v>
      </c>
      <c r="R5" s="993" t="s">
        <v>91</v>
      </c>
      <c r="S5" s="989" t="s">
        <v>837</v>
      </c>
      <c r="T5" s="991"/>
      <c r="U5" s="992" t="s">
        <v>838</v>
      </c>
      <c r="V5" s="994" t="s">
        <v>91</v>
      </c>
      <c r="W5" s="994" t="s">
        <v>837</v>
      </c>
      <c r="X5" s="998"/>
      <c r="Y5" s="997" t="s">
        <v>838</v>
      </c>
    </row>
    <row r="6" spans="1:25" ht="24.95" customHeight="1">
      <c r="A6" s="987"/>
      <c r="B6" s="994"/>
      <c r="C6" s="640" t="s">
        <v>839</v>
      </c>
      <c r="D6" s="640" t="s">
        <v>840</v>
      </c>
      <c r="E6" s="988"/>
      <c r="F6" s="994"/>
      <c r="G6" s="640" t="s">
        <v>839</v>
      </c>
      <c r="H6" s="640" t="s">
        <v>840</v>
      </c>
      <c r="I6" s="988"/>
      <c r="J6" s="994"/>
      <c r="K6" s="776" t="s">
        <v>841</v>
      </c>
      <c r="L6" s="640" t="s">
        <v>840</v>
      </c>
      <c r="M6" s="988"/>
      <c r="N6" s="994"/>
      <c r="O6" s="776" t="s">
        <v>841</v>
      </c>
      <c r="P6" s="640" t="s">
        <v>840</v>
      </c>
      <c r="Q6" s="989"/>
      <c r="R6" s="994"/>
      <c r="S6" s="776" t="s">
        <v>841</v>
      </c>
      <c r="T6" s="640" t="s">
        <v>840</v>
      </c>
      <c r="U6" s="989"/>
      <c r="V6" s="988"/>
      <c r="W6" s="776" t="s">
        <v>841</v>
      </c>
      <c r="X6" s="777" t="s">
        <v>840</v>
      </c>
      <c r="Y6" s="998"/>
    </row>
    <row r="7" spans="1:25" s="100" customFormat="1" ht="24.95" customHeight="1">
      <c r="A7" s="201" t="s">
        <v>255</v>
      </c>
      <c r="B7" s="178">
        <v>16</v>
      </c>
      <c r="C7" s="160">
        <v>82</v>
      </c>
      <c r="D7" s="160">
        <v>473</v>
      </c>
      <c r="E7" s="160">
        <v>107</v>
      </c>
      <c r="F7" s="202">
        <v>5</v>
      </c>
      <c r="G7" s="202">
        <v>0</v>
      </c>
      <c r="H7" s="202">
        <v>38</v>
      </c>
      <c r="I7" s="202">
        <v>52</v>
      </c>
      <c r="J7" s="171">
        <v>4</v>
      </c>
      <c r="K7" s="171">
        <v>82</v>
      </c>
      <c r="L7" s="171">
        <v>69</v>
      </c>
      <c r="M7" s="171">
        <v>21</v>
      </c>
      <c r="N7" s="171">
        <v>0</v>
      </c>
      <c r="O7" s="171">
        <v>0</v>
      </c>
      <c r="P7" s="171">
        <v>0</v>
      </c>
      <c r="Q7" s="171">
        <v>0</v>
      </c>
      <c r="R7" s="160">
        <v>4</v>
      </c>
      <c r="S7" s="160">
        <v>0</v>
      </c>
      <c r="T7" s="160">
        <v>5</v>
      </c>
      <c r="U7" s="160">
        <v>25</v>
      </c>
      <c r="V7" s="153">
        <v>3</v>
      </c>
      <c r="W7" s="153">
        <v>0</v>
      </c>
      <c r="X7" s="153">
        <v>361</v>
      </c>
      <c r="Y7" s="154">
        <v>9</v>
      </c>
    </row>
    <row r="8" spans="1:25" s="100" customFormat="1" ht="24.95" customHeight="1">
      <c r="A8" s="201" t="s">
        <v>261</v>
      </c>
      <c r="B8" s="178">
        <v>14</v>
      </c>
      <c r="C8" s="160">
        <v>68</v>
      </c>
      <c r="D8" s="160">
        <v>588</v>
      </c>
      <c r="E8" s="160">
        <v>94</v>
      </c>
      <c r="F8" s="323">
        <v>4</v>
      </c>
      <c r="G8" s="202">
        <v>0</v>
      </c>
      <c r="H8" s="323">
        <v>28</v>
      </c>
      <c r="I8" s="323">
        <v>50</v>
      </c>
      <c r="J8" s="171">
        <v>3</v>
      </c>
      <c r="K8" s="171">
        <v>68</v>
      </c>
      <c r="L8" s="171">
        <v>57</v>
      </c>
      <c r="M8" s="171">
        <v>19</v>
      </c>
      <c r="N8" s="171">
        <v>0</v>
      </c>
      <c r="O8" s="171">
        <v>0</v>
      </c>
      <c r="P8" s="171">
        <v>0</v>
      </c>
      <c r="Q8" s="171">
        <v>0</v>
      </c>
      <c r="R8" s="160">
        <v>3</v>
      </c>
      <c r="S8" s="160">
        <v>0</v>
      </c>
      <c r="T8" s="160">
        <v>7</v>
      </c>
      <c r="U8" s="160">
        <v>13</v>
      </c>
      <c r="V8" s="160">
        <v>4</v>
      </c>
      <c r="W8" s="160">
        <v>0</v>
      </c>
      <c r="X8" s="160">
        <v>496</v>
      </c>
      <c r="Y8" s="216">
        <v>12</v>
      </c>
    </row>
    <row r="9" spans="1:25" s="100" customFormat="1" ht="24.95" customHeight="1">
      <c r="A9" s="201" t="s">
        <v>842</v>
      </c>
      <c r="B9" s="178">
        <v>14</v>
      </c>
      <c r="C9" s="160">
        <v>68</v>
      </c>
      <c r="D9" s="160">
        <v>580</v>
      </c>
      <c r="E9" s="160">
        <v>152</v>
      </c>
      <c r="F9" s="323">
        <v>4</v>
      </c>
      <c r="G9" s="323">
        <v>0</v>
      </c>
      <c r="H9" s="323">
        <v>33</v>
      </c>
      <c r="I9" s="323">
        <v>84</v>
      </c>
      <c r="J9" s="171">
        <v>3</v>
      </c>
      <c r="K9" s="171">
        <v>68</v>
      </c>
      <c r="L9" s="171">
        <v>61</v>
      </c>
      <c r="M9" s="171">
        <v>20</v>
      </c>
      <c r="N9" s="171">
        <v>0</v>
      </c>
      <c r="O9" s="171">
        <v>0</v>
      </c>
      <c r="P9" s="171">
        <v>0</v>
      </c>
      <c r="Q9" s="171">
        <v>0</v>
      </c>
      <c r="R9" s="160">
        <v>3</v>
      </c>
      <c r="S9" s="160">
        <v>0</v>
      </c>
      <c r="T9" s="160">
        <v>9</v>
      </c>
      <c r="U9" s="160">
        <v>36</v>
      </c>
      <c r="V9" s="160">
        <v>4</v>
      </c>
      <c r="W9" s="160">
        <v>0</v>
      </c>
      <c r="X9" s="160">
        <v>477</v>
      </c>
      <c r="Y9" s="216">
        <v>12</v>
      </c>
    </row>
    <row r="10" spans="1:25" s="100" customFormat="1" ht="24.95" customHeight="1">
      <c r="A10" s="703" t="s">
        <v>843</v>
      </c>
      <c r="B10" s="704">
        <f>F10+J10+R10+V10</f>
        <v>15</v>
      </c>
      <c r="C10" s="237">
        <f>G10+K10+O10+S10+W10</f>
        <v>61</v>
      </c>
      <c r="D10" s="237">
        <f>H10+L10+P10+T10+X10</f>
        <v>691</v>
      </c>
      <c r="E10" s="237">
        <f>I10+M10+Q10+U10+Y10</f>
        <v>96</v>
      </c>
      <c r="F10" s="705">
        <v>5</v>
      </c>
      <c r="G10" s="705">
        <v>0</v>
      </c>
      <c r="H10" s="705">
        <f>SUM(H13:H19)</f>
        <v>56</v>
      </c>
      <c r="I10" s="705">
        <f>SUM(I13:I19)</f>
        <v>43</v>
      </c>
      <c r="J10" s="706">
        <v>3</v>
      </c>
      <c r="K10" s="706">
        <v>61</v>
      </c>
      <c r="L10" s="706">
        <f>SUM(L13:L19)</f>
        <v>131</v>
      </c>
      <c r="M10" s="706">
        <f>SUM(M13:M19)</f>
        <v>37</v>
      </c>
      <c r="N10" s="706">
        <v>0</v>
      </c>
      <c r="O10" s="706">
        <v>0</v>
      </c>
      <c r="P10" s="706">
        <v>0</v>
      </c>
      <c r="Q10" s="706">
        <v>0</v>
      </c>
      <c r="R10" s="237">
        <v>3</v>
      </c>
      <c r="S10" s="237">
        <v>0</v>
      </c>
      <c r="T10" s="237">
        <v>15</v>
      </c>
      <c r="U10" s="237">
        <v>4</v>
      </c>
      <c r="V10" s="237">
        <v>4</v>
      </c>
      <c r="W10" s="237">
        <v>0</v>
      </c>
      <c r="X10" s="237">
        <v>489</v>
      </c>
      <c r="Y10" s="238">
        <v>12</v>
      </c>
    </row>
    <row r="11" spans="1:25" s="100" customFormat="1" ht="24.95" customHeight="1">
      <c r="A11" s="703" t="s">
        <v>844</v>
      </c>
      <c r="B11" s="704">
        <v>15</v>
      </c>
      <c r="C11" s="237">
        <v>67</v>
      </c>
      <c r="D11" s="237">
        <v>616</v>
      </c>
      <c r="E11" s="237">
        <v>122</v>
      </c>
      <c r="F11" s="705">
        <v>5</v>
      </c>
      <c r="G11" s="705"/>
      <c r="H11" s="705">
        <v>54</v>
      </c>
      <c r="I11" s="705">
        <v>82</v>
      </c>
      <c r="J11" s="706">
        <v>3</v>
      </c>
      <c r="K11" s="706">
        <v>67</v>
      </c>
      <c r="L11" s="706">
        <v>62</v>
      </c>
      <c r="M11" s="706">
        <v>26</v>
      </c>
      <c r="N11" s="706"/>
      <c r="O11" s="706"/>
      <c r="P11" s="706"/>
      <c r="Q11" s="706"/>
      <c r="R11" s="237">
        <v>3</v>
      </c>
      <c r="S11" s="237"/>
      <c r="T11" s="237">
        <v>20</v>
      </c>
      <c r="U11" s="237">
        <v>2</v>
      </c>
      <c r="V11" s="237">
        <v>4</v>
      </c>
      <c r="W11" s="237"/>
      <c r="X11" s="237">
        <v>480</v>
      </c>
      <c r="Y11" s="238">
        <v>12</v>
      </c>
    </row>
    <row r="12" spans="1:25" s="101" customFormat="1" ht="24" customHeight="1">
      <c r="A12" s="615" t="s">
        <v>845</v>
      </c>
      <c r="B12" s="512">
        <f t="shared" ref="B12:Y12" si="0">SUM(B14:B23)</f>
        <v>12</v>
      </c>
      <c r="C12" s="512">
        <f t="shared" si="0"/>
        <v>198</v>
      </c>
      <c r="D12" s="512">
        <f t="shared" si="0"/>
        <v>746</v>
      </c>
      <c r="E12" s="512">
        <f t="shared" si="0"/>
        <v>138</v>
      </c>
      <c r="F12" s="512">
        <f t="shared" si="0"/>
        <v>7</v>
      </c>
      <c r="G12" s="512">
        <f t="shared" si="0"/>
        <v>0</v>
      </c>
      <c r="H12" s="512">
        <f t="shared" si="0"/>
        <v>81</v>
      </c>
      <c r="I12" s="512">
        <f t="shared" si="0"/>
        <v>77</v>
      </c>
      <c r="J12" s="512">
        <f t="shared" si="0"/>
        <v>6</v>
      </c>
      <c r="K12" s="512">
        <f t="shared" si="0"/>
        <v>198</v>
      </c>
      <c r="L12" s="512">
        <f t="shared" si="0"/>
        <v>158</v>
      </c>
      <c r="M12" s="512">
        <f t="shared" si="0"/>
        <v>52</v>
      </c>
      <c r="N12" s="512">
        <f t="shared" si="0"/>
        <v>0</v>
      </c>
      <c r="O12" s="512">
        <f t="shared" si="0"/>
        <v>0</v>
      </c>
      <c r="P12" s="512">
        <f t="shared" si="0"/>
        <v>0</v>
      </c>
      <c r="Q12" s="512">
        <f t="shared" si="0"/>
        <v>0</v>
      </c>
      <c r="R12" s="512">
        <f t="shared" si="0"/>
        <v>0</v>
      </c>
      <c r="S12" s="512">
        <f t="shared" si="0"/>
        <v>0</v>
      </c>
      <c r="T12" s="512">
        <f t="shared" si="0"/>
        <v>0</v>
      </c>
      <c r="U12" s="512">
        <f t="shared" si="0"/>
        <v>0</v>
      </c>
      <c r="V12" s="512">
        <f t="shared" si="0"/>
        <v>4</v>
      </c>
      <c r="W12" s="512">
        <f t="shared" si="0"/>
        <v>0</v>
      </c>
      <c r="X12" s="512">
        <f t="shared" si="0"/>
        <v>484</v>
      </c>
      <c r="Y12" s="512">
        <f t="shared" si="0"/>
        <v>12</v>
      </c>
    </row>
    <row r="13" spans="1:25" ht="35.1" customHeight="1">
      <c r="A13" s="579"/>
      <c r="B13" s="580"/>
      <c r="C13" s="580"/>
      <c r="D13" s="580"/>
      <c r="E13" s="580"/>
      <c r="F13" s="581"/>
      <c r="G13" s="581"/>
      <c r="H13" s="581"/>
      <c r="I13" s="581"/>
      <c r="J13" s="582"/>
      <c r="K13" s="582"/>
      <c r="L13" s="582"/>
      <c r="M13" s="582"/>
      <c r="N13" s="582"/>
      <c r="O13" s="582"/>
      <c r="P13" s="582"/>
      <c r="Q13" s="582"/>
      <c r="R13" s="580"/>
      <c r="S13" s="580"/>
      <c r="T13" s="580"/>
      <c r="U13" s="580"/>
      <c r="V13" s="580"/>
      <c r="W13" s="580"/>
      <c r="X13" s="580"/>
      <c r="Y13" s="580"/>
    </row>
    <row r="14" spans="1:25" ht="35.1" customHeight="1">
      <c r="A14" s="616" t="s">
        <v>846</v>
      </c>
      <c r="B14" s="759">
        <f>F14+J14+N14+R14+V14</f>
        <v>2</v>
      </c>
      <c r="C14" s="195">
        <f>G14+K14+O14+S14+W14</f>
        <v>0</v>
      </c>
      <c r="D14" s="195">
        <v>122</v>
      </c>
      <c r="E14" s="195">
        <f>I14+M14+Q14+U14+Y14</f>
        <v>3</v>
      </c>
      <c r="F14" s="195">
        <v>1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641">
        <v>1</v>
      </c>
      <c r="W14" s="195">
        <v>0</v>
      </c>
      <c r="X14" s="641">
        <v>119</v>
      </c>
      <c r="Y14" s="760">
        <v>3</v>
      </c>
    </row>
    <row r="15" spans="1:25" ht="35.1" customHeight="1">
      <c r="A15" s="617" t="s">
        <v>847</v>
      </c>
      <c r="B15" s="759">
        <v>1</v>
      </c>
      <c r="C15" s="195">
        <f t="shared" ref="B15:E23" si="1">G15+K15+O15+S15+W15</f>
        <v>0</v>
      </c>
      <c r="D15" s="195">
        <v>183</v>
      </c>
      <c r="E15" s="195">
        <f t="shared" si="1"/>
        <v>43</v>
      </c>
      <c r="F15" s="156">
        <v>1</v>
      </c>
      <c r="G15" s="156">
        <v>0</v>
      </c>
      <c r="H15" s="156">
        <v>53</v>
      </c>
      <c r="I15" s="156">
        <v>40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56">
        <v>1</v>
      </c>
      <c r="W15" s="195">
        <v>0</v>
      </c>
      <c r="X15" s="156">
        <v>120</v>
      </c>
      <c r="Y15" s="154">
        <v>3</v>
      </c>
    </row>
    <row r="16" spans="1:25" ht="35.1" customHeight="1">
      <c r="A16" s="617" t="s">
        <v>848</v>
      </c>
      <c r="B16" s="759">
        <f t="shared" si="1"/>
        <v>2</v>
      </c>
      <c r="C16" s="195">
        <f t="shared" si="1"/>
        <v>39</v>
      </c>
      <c r="D16" s="195">
        <f t="shared" si="1"/>
        <v>17</v>
      </c>
      <c r="E16" s="195">
        <f t="shared" si="1"/>
        <v>8</v>
      </c>
      <c r="F16" s="156">
        <v>1</v>
      </c>
      <c r="G16" s="156">
        <v>0</v>
      </c>
      <c r="H16" s="156">
        <v>0</v>
      </c>
      <c r="I16" s="156">
        <v>0</v>
      </c>
      <c r="J16" s="156">
        <v>1</v>
      </c>
      <c r="K16" s="156">
        <v>39</v>
      </c>
      <c r="L16" s="156">
        <v>17</v>
      </c>
      <c r="M16" s="156">
        <v>8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</row>
    <row r="17" spans="1:25" ht="35.1" customHeight="1">
      <c r="A17" s="617" t="s">
        <v>849</v>
      </c>
      <c r="B17" s="759">
        <f t="shared" si="1"/>
        <v>1</v>
      </c>
      <c r="C17" s="195">
        <f t="shared" si="1"/>
        <v>40</v>
      </c>
      <c r="D17" s="195">
        <f t="shared" si="1"/>
        <v>37</v>
      </c>
      <c r="E17" s="195">
        <f t="shared" si="1"/>
        <v>9</v>
      </c>
      <c r="F17" s="156">
        <v>0</v>
      </c>
      <c r="G17" s="156">
        <v>0</v>
      </c>
      <c r="H17" s="156">
        <v>0</v>
      </c>
      <c r="I17" s="156">
        <v>0</v>
      </c>
      <c r="J17" s="156">
        <v>1</v>
      </c>
      <c r="K17" s="156">
        <v>40</v>
      </c>
      <c r="L17" s="156">
        <v>37</v>
      </c>
      <c r="M17" s="156">
        <v>9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</row>
    <row r="18" spans="1:25" ht="35.1" customHeight="1">
      <c r="A18" s="617" t="s">
        <v>850</v>
      </c>
      <c r="B18" s="759">
        <v>1</v>
      </c>
      <c r="C18" s="195">
        <f t="shared" si="1"/>
        <v>40</v>
      </c>
      <c r="D18" s="195">
        <f t="shared" si="1"/>
        <v>163</v>
      </c>
      <c r="E18" s="195">
        <v>9</v>
      </c>
      <c r="F18" s="156">
        <v>0</v>
      </c>
      <c r="G18" s="156">
        <v>0</v>
      </c>
      <c r="H18" s="156">
        <v>0</v>
      </c>
      <c r="I18" s="156">
        <v>0</v>
      </c>
      <c r="J18" s="156">
        <v>1</v>
      </c>
      <c r="K18" s="156">
        <v>40</v>
      </c>
      <c r="L18" s="156">
        <v>40</v>
      </c>
      <c r="M18" s="156">
        <v>9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56">
        <v>1</v>
      </c>
      <c r="W18" s="195">
        <v>0</v>
      </c>
      <c r="X18" s="156">
        <v>123</v>
      </c>
      <c r="Y18" s="154">
        <v>3</v>
      </c>
    </row>
    <row r="19" spans="1:25" ht="35.1" customHeight="1">
      <c r="A19" s="617" t="s">
        <v>851</v>
      </c>
      <c r="B19" s="759">
        <v>1</v>
      </c>
      <c r="C19" s="195">
        <f t="shared" si="1"/>
        <v>38</v>
      </c>
      <c r="D19" s="195">
        <f t="shared" si="1"/>
        <v>40</v>
      </c>
      <c r="E19" s="195">
        <f t="shared" si="1"/>
        <v>14</v>
      </c>
      <c r="F19" s="642">
        <v>1</v>
      </c>
      <c r="G19" s="642">
        <v>0</v>
      </c>
      <c r="H19" s="642">
        <v>3</v>
      </c>
      <c r="I19" s="642">
        <v>3</v>
      </c>
      <c r="J19" s="642">
        <v>1</v>
      </c>
      <c r="K19" s="642">
        <v>38</v>
      </c>
      <c r="L19" s="642">
        <v>37</v>
      </c>
      <c r="M19" s="642">
        <v>11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</row>
    <row r="20" spans="1:25" ht="26.25" customHeight="1">
      <c r="A20" s="617" t="s">
        <v>852</v>
      </c>
      <c r="B20" s="759">
        <v>1</v>
      </c>
      <c r="C20" s="195">
        <f t="shared" si="1"/>
        <v>20</v>
      </c>
      <c r="D20" s="195">
        <v>28</v>
      </c>
      <c r="E20" s="195">
        <f t="shared" si="1"/>
        <v>23</v>
      </c>
      <c r="F20" s="156">
        <v>1</v>
      </c>
      <c r="G20" s="156">
        <v>0</v>
      </c>
      <c r="H20" s="156">
        <v>4</v>
      </c>
      <c r="I20" s="156">
        <v>15</v>
      </c>
      <c r="J20" s="156">
        <v>1</v>
      </c>
      <c r="K20" s="156">
        <v>20</v>
      </c>
      <c r="L20" s="156">
        <v>19</v>
      </c>
      <c r="M20" s="156">
        <v>8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</row>
    <row r="21" spans="1:25" ht="20.25" customHeight="1">
      <c r="A21" s="617" t="s">
        <v>853</v>
      </c>
      <c r="B21" s="759">
        <f t="shared" si="1"/>
        <v>1</v>
      </c>
      <c r="C21" s="195">
        <f t="shared" si="1"/>
        <v>0</v>
      </c>
      <c r="D21" s="195">
        <f t="shared" si="1"/>
        <v>0</v>
      </c>
      <c r="E21" s="195">
        <f t="shared" si="1"/>
        <v>0</v>
      </c>
      <c r="F21" s="156">
        <v>1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</row>
    <row r="22" spans="1:25" ht="27">
      <c r="A22" s="617" t="s">
        <v>854</v>
      </c>
      <c r="B22" s="759">
        <v>1</v>
      </c>
      <c r="C22" s="195">
        <f t="shared" si="1"/>
        <v>0</v>
      </c>
      <c r="D22" s="195">
        <v>148</v>
      </c>
      <c r="E22" s="195">
        <f t="shared" si="1"/>
        <v>22</v>
      </c>
      <c r="F22" s="156">
        <v>1</v>
      </c>
      <c r="G22" s="156">
        <v>0</v>
      </c>
      <c r="H22" s="156">
        <v>21</v>
      </c>
      <c r="I22" s="156">
        <v>19</v>
      </c>
      <c r="J22" s="156">
        <v>0</v>
      </c>
      <c r="K22" s="156">
        <v>0</v>
      </c>
      <c r="L22" s="156">
        <v>0</v>
      </c>
      <c r="M22" s="156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53">
        <v>1</v>
      </c>
      <c r="W22" s="195">
        <v>0</v>
      </c>
      <c r="X22" s="153">
        <v>122</v>
      </c>
      <c r="Y22" s="154">
        <v>3</v>
      </c>
    </row>
    <row r="23" spans="1:25" ht="27">
      <c r="A23" s="618" t="s">
        <v>855</v>
      </c>
      <c r="B23" s="761">
        <f t="shared" si="1"/>
        <v>1</v>
      </c>
      <c r="C23" s="762">
        <f t="shared" si="1"/>
        <v>21</v>
      </c>
      <c r="D23" s="762">
        <f t="shared" si="1"/>
        <v>8</v>
      </c>
      <c r="E23" s="762">
        <f t="shared" si="1"/>
        <v>7</v>
      </c>
      <c r="F23" s="549">
        <v>0</v>
      </c>
      <c r="G23" s="549">
        <v>0</v>
      </c>
      <c r="H23" s="549">
        <v>0</v>
      </c>
      <c r="I23" s="549">
        <v>0</v>
      </c>
      <c r="J23" s="549">
        <v>1</v>
      </c>
      <c r="K23" s="549">
        <v>21</v>
      </c>
      <c r="L23" s="549">
        <v>8</v>
      </c>
      <c r="M23" s="549">
        <v>7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</row>
    <row r="24" spans="1:25">
      <c r="C24" s="783"/>
      <c r="D24" s="783"/>
      <c r="E24" s="783"/>
      <c r="F24" s="783"/>
    </row>
    <row r="25" spans="1:25">
      <c r="A25" s="976" t="s">
        <v>529</v>
      </c>
      <c r="B25" s="976"/>
    </row>
    <row r="28" spans="1:25">
      <c r="A28" s="645"/>
      <c r="B28" s="29"/>
      <c r="C28" s="29"/>
      <c r="D28" s="29"/>
      <c r="E28" s="29"/>
      <c r="F28" s="358"/>
      <c r="G28" s="358"/>
      <c r="H28" s="778"/>
      <c r="I28" s="778"/>
      <c r="J28" s="366"/>
      <c r="K28" s="366"/>
      <c r="L28" s="366"/>
      <c r="M28" s="366"/>
      <c r="N28" s="366"/>
      <c r="O28" s="366"/>
      <c r="P28" s="366"/>
      <c r="Q28" s="366"/>
      <c r="R28" s="779"/>
      <c r="S28" s="779"/>
      <c r="T28" s="779"/>
      <c r="U28" s="779"/>
      <c r="V28" s="29"/>
      <c r="W28" s="29"/>
      <c r="X28" s="29"/>
      <c r="Y28" s="29"/>
    </row>
  </sheetData>
  <mergeCells count="29">
    <mergeCell ref="I5:I6"/>
    <mergeCell ref="A3:B3"/>
    <mergeCell ref="Y5:Y6"/>
    <mergeCell ref="Q5:Q6"/>
    <mergeCell ref="S5:T5"/>
    <mergeCell ref="U5:U6"/>
    <mergeCell ref="V5:V6"/>
    <mergeCell ref="W5:X5"/>
    <mergeCell ref="J5:J6"/>
    <mergeCell ref="K5:L5"/>
    <mergeCell ref="M5:M6"/>
    <mergeCell ref="N5:N6"/>
    <mergeCell ref="O5:P5"/>
    <mergeCell ref="A25:B25"/>
    <mergeCell ref="A1:C1"/>
    <mergeCell ref="W3:Y3"/>
    <mergeCell ref="A4:A6"/>
    <mergeCell ref="B4:E4"/>
    <mergeCell ref="F4:I4"/>
    <mergeCell ref="J4:M4"/>
    <mergeCell ref="N4:Q4"/>
    <mergeCell ref="R4:U4"/>
    <mergeCell ref="V4:Y4"/>
    <mergeCell ref="B5:B6"/>
    <mergeCell ref="R5:R6"/>
    <mergeCell ref="C5:D5"/>
    <mergeCell ref="E5:E6"/>
    <mergeCell ref="F5:F6"/>
    <mergeCell ref="G5:H5"/>
  </mergeCells>
  <phoneticPr fontId="3" type="noConversion"/>
  <pageMargins left="0.35" right="0.33" top="1" bottom="1" header="0.5" footer="0.5"/>
  <pageSetup paperSize="9" scale="6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13" sqref="B13:L13"/>
    </sheetView>
  </sheetViews>
  <sheetFormatPr defaultRowHeight="13.5"/>
  <cols>
    <col min="1" max="1" width="12" style="37" customWidth="1"/>
    <col min="2" max="2" width="8.5" style="37" customWidth="1"/>
    <col min="3" max="4" width="7.875" style="37" customWidth="1"/>
    <col min="5" max="5" width="8.375" style="37" customWidth="1"/>
    <col min="6" max="6" width="9" style="37" customWidth="1"/>
    <col min="7" max="7" width="8.375" style="37" customWidth="1"/>
    <col min="8" max="8" width="8" style="37" customWidth="1"/>
    <col min="9" max="9" width="5.875" style="37" customWidth="1"/>
    <col min="10" max="10" width="6.375" style="37" customWidth="1"/>
    <col min="11" max="11" width="8.25" style="37" customWidth="1"/>
    <col min="12" max="12" width="6.5" style="37" customWidth="1"/>
    <col min="13" max="257" width="9" style="37"/>
    <col min="258" max="260" width="8.5" style="37" customWidth="1"/>
    <col min="261" max="263" width="8.375" style="37" customWidth="1"/>
    <col min="264" max="264" width="7.875" style="37" customWidth="1"/>
    <col min="265" max="266" width="8.25" style="37" customWidth="1"/>
    <col min="267" max="513" width="9" style="37"/>
    <col min="514" max="516" width="8.5" style="37" customWidth="1"/>
    <col min="517" max="519" width="8.375" style="37" customWidth="1"/>
    <col min="520" max="520" width="7.875" style="37" customWidth="1"/>
    <col min="521" max="522" width="8.25" style="37" customWidth="1"/>
    <col min="523" max="769" width="9" style="37"/>
    <col min="770" max="772" width="8.5" style="37" customWidth="1"/>
    <col min="773" max="775" width="8.375" style="37" customWidth="1"/>
    <col min="776" max="776" width="7.875" style="37" customWidth="1"/>
    <col min="777" max="778" width="8.25" style="37" customWidth="1"/>
    <col min="779" max="1025" width="9" style="37"/>
    <col min="1026" max="1028" width="8.5" style="37" customWidth="1"/>
    <col min="1029" max="1031" width="8.375" style="37" customWidth="1"/>
    <col min="1032" max="1032" width="7.875" style="37" customWidth="1"/>
    <col min="1033" max="1034" width="8.25" style="37" customWidth="1"/>
    <col min="1035" max="1281" width="9" style="37"/>
    <col min="1282" max="1284" width="8.5" style="37" customWidth="1"/>
    <col min="1285" max="1287" width="8.375" style="37" customWidth="1"/>
    <col min="1288" max="1288" width="7.875" style="37" customWidth="1"/>
    <col min="1289" max="1290" width="8.25" style="37" customWidth="1"/>
    <col min="1291" max="1537" width="9" style="37"/>
    <col min="1538" max="1540" width="8.5" style="37" customWidth="1"/>
    <col min="1541" max="1543" width="8.375" style="37" customWidth="1"/>
    <col min="1544" max="1544" width="7.875" style="37" customWidth="1"/>
    <col min="1545" max="1546" width="8.25" style="37" customWidth="1"/>
    <col min="1547" max="1793" width="9" style="37"/>
    <col min="1794" max="1796" width="8.5" style="37" customWidth="1"/>
    <col min="1797" max="1799" width="8.375" style="37" customWidth="1"/>
    <col min="1800" max="1800" width="7.875" style="37" customWidth="1"/>
    <col min="1801" max="1802" width="8.25" style="37" customWidth="1"/>
    <col min="1803" max="2049" width="9" style="37"/>
    <col min="2050" max="2052" width="8.5" style="37" customWidth="1"/>
    <col min="2053" max="2055" width="8.375" style="37" customWidth="1"/>
    <col min="2056" max="2056" width="7.875" style="37" customWidth="1"/>
    <col min="2057" max="2058" width="8.25" style="37" customWidth="1"/>
    <col min="2059" max="2305" width="9" style="37"/>
    <col min="2306" max="2308" width="8.5" style="37" customWidth="1"/>
    <col min="2309" max="2311" width="8.375" style="37" customWidth="1"/>
    <col min="2312" max="2312" width="7.875" style="37" customWidth="1"/>
    <col min="2313" max="2314" width="8.25" style="37" customWidth="1"/>
    <col min="2315" max="2561" width="9" style="37"/>
    <col min="2562" max="2564" width="8.5" style="37" customWidth="1"/>
    <col min="2565" max="2567" width="8.375" style="37" customWidth="1"/>
    <col min="2568" max="2568" width="7.875" style="37" customWidth="1"/>
    <col min="2569" max="2570" width="8.25" style="37" customWidth="1"/>
    <col min="2571" max="2817" width="9" style="37"/>
    <col min="2818" max="2820" width="8.5" style="37" customWidth="1"/>
    <col min="2821" max="2823" width="8.375" style="37" customWidth="1"/>
    <col min="2824" max="2824" width="7.875" style="37" customWidth="1"/>
    <col min="2825" max="2826" width="8.25" style="37" customWidth="1"/>
    <col min="2827" max="3073" width="9" style="37"/>
    <col min="3074" max="3076" width="8.5" style="37" customWidth="1"/>
    <col min="3077" max="3079" width="8.375" style="37" customWidth="1"/>
    <col min="3080" max="3080" width="7.875" style="37" customWidth="1"/>
    <col min="3081" max="3082" width="8.25" style="37" customWidth="1"/>
    <col min="3083" max="3329" width="9" style="37"/>
    <col min="3330" max="3332" width="8.5" style="37" customWidth="1"/>
    <col min="3333" max="3335" width="8.375" style="37" customWidth="1"/>
    <col min="3336" max="3336" width="7.875" style="37" customWidth="1"/>
    <col min="3337" max="3338" width="8.25" style="37" customWidth="1"/>
    <col min="3339" max="3585" width="9" style="37"/>
    <col min="3586" max="3588" width="8.5" style="37" customWidth="1"/>
    <col min="3589" max="3591" width="8.375" style="37" customWidth="1"/>
    <col min="3592" max="3592" width="7.875" style="37" customWidth="1"/>
    <col min="3593" max="3594" width="8.25" style="37" customWidth="1"/>
    <col min="3595" max="3841" width="9" style="37"/>
    <col min="3842" max="3844" width="8.5" style="37" customWidth="1"/>
    <col min="3845" max="3847" width="8.375" style="37" customWidth="1"/>
    <col min="3848" max="3848" width="7.875" style="37" customWidth="1"/>
    <col min="3849" max="3850" width="8.25" style="37" customWidth="1"/>
    <col min="3851" max="4097" width="9" style="37"/>
    <col min="4098" max="4100" width="8.5" style="37" customWidth="1"/>
    <col min="4101" max="4103" width="8.375" style="37" customWidth="1"/>
    <col min="4104" max="4104" width="7.875" style="37" customWidth="1"/>
    <col min="4105" max="4106" width="8.25" style="37" customWidth="1"/>
    <col min="4107" max="4353" width="9" style="37"/>
    <col min="4354" max="4356" width="8.5" style="37" customWidth="1"/>
    <col min="4357" max="4359" width="8.375" style="37" customWidth="1"/>
    <col min="4360" max="4360" width="7.875" style="37" customWidth="1"/>
    <col min="4361" max="4362" width="8.25" style="37" customWidth="1"/>
    <col min="4363" max="4609" width="9" style="37"/>
    <col min="4610" max="4612" width="8.5" style="37" customWidth="1"/>
    <col min="4613" max="4615" width="8.375" style="37" customWidth="1"/>
    <col min="4616" max="4616" width="7.875" style="37" customWidth="1"/>
    <col min="4617" max="4618" width="8.25" style="37" customWidth="1"/>
    <col min="4619" max="4865" width="9" style="37"/>
    <col min="4866" max="4868" width="8.5" style="37" customWidth="1"/>
    <col min="4869" max="4871" width="8.375" style="37" customWidth="1"/>
    <col min="4872" max="4872" width="7.875" style="37" customWidth="1"/>
    <col min="4873" max="4874" width="8.25" style="37" customWidth="1"/>
    <col min="4875" max="5121" width="9" style="37"/>
    <col min="5122" max="5124" width="8.5" style="37" customWidth="1"/>
    <col min="5125" max="5127" width="8.375" style="37" customWidth="1"/>
    <col min="5128" max="5128" width="7.875" style="37" customWidth="1"/>
    <col min="5129" max="5130" width="8.25" style="37" customWidth="1"/>
    <col min="5131" max="5377" width="9" style="37"/>
    <col min="5378" max="5380" width="8.5" style="37" customWidth="1"/>
    <col min="5381" max="5383" width="8.375" style="37" customWidth="1"/>
    <col min="5384" max="5384" width="7.875" style="37" customWidth="1"/>
    <col min="5385" max="5386" width="8.25" style="37" customWidth="1"/>
    <col min="5387" max="5633" width="9" style="37"/>
    <col min="5634" max="5636" width="8.5" style="37" customWidth="1"/>
    <col min="5637" max="5639" width="8.375" style="37" customWidth="1"/>
    <col min="5640" max="5640" width="7.875" style="37" customWidth="1"/>
    <col min="5641" max="5642" width="8.25" style="37" customWidth="1"/>
    <col min="5643" max="5889" width="9" style="37"/>
    <col min="5890" max="5892" width="8.5" style="37" customWidth="1"/>
    <col min="5893" max="5895" width="8.375" style="37" customWidth="1"/>
    <col min="5896" max="5896" width="7.875" style="37" customWidth="1"/>
    <col min="5897" max="5898" width="8.25" style="37" customWidth="1"/>
    <col min="5899" max="6145" width="9" style="37"/>
    <col min="6146" max="6148" width="8.5" style="37" customWidth="1"/>
    <col min="6149" max="6151" width="8.375" style="37" customWidth="1"/>
    <col min="6152" max="6152" width="7.875" style="37" customWidth="1"/>
    <col min="6153" max="6154" width="8.25" style="37" customWidth="1"/>
    <col min="6155" max="6401" width="9" style="37"/>
    <col min="6402" max="6404" width="8.5" style="37" customWidth="1"/>
    <col min="6405" max="6407" width="8.375" style="37" customWidth="1"/>
    <col min="6408" max="6408" width="7.875" style="37" customWidth="1"/>
    <col min="6409" max="6410" width="8.25" style="37" customWidth="1"/>
    <col min="6411" max="6657" width="9" style="37"/>
    <col min="6658" max="6660" width="8.5" style="37" customWidth="1"/>
    <col min="6661" max="6663" width="8.375" style="37" customWidth="1"/>
    <col min="6664" max="6664" width="7.875" style="37" customWidth="1"/>
    <col min="6665" max="6666" width="8.25" style="37" customWidth="1"/>
    <col min="6667" max="6913" width="9" style="37"/>
    <col min="6914" max="6916" width="8.5" style="37" customWidth="1"/>
    <col min="6917" max="6919" width="8.375" style="37" customWidth="1"/>
    <col min="6920" max="6920" width="7.875" style="37" customWidth="1"/>
    <col min="6921" max="6922" width="8.25" style="37" customWidth="1"/>
    <col min="6923" max="7169" width="9" style="37"/>
    <col min="7170" max="7172" width="8.5" style="37" customWidth="1"/>
    <col min="7173" max="7175" width="8.375" style="37" customWidth="1"/>
    <col min="7176" max="7176" width="7.875" style="37" customWidth="1"/>
    <col min="7177" max="7178" width="8.25" style="37" customWidth="1"/>
    <col min="7179" max="7425" width="9" style="37"/>
    <col min="7426" max="7428" width="8.5" style="37" customWidth="1"/>
    <col min="7429" max="7431" width="8.375" style="37" customWidth="1"/>
    <col min="7432" max="7432" width="7.875" style="37" customWidth="1"/>
    <col min="7433" max="7434" width="8.25" style="37" customWidth="1"/>
    <col min="7435" max="7681" width="9" style="37"/>
    <col min="7682" max="7684" width="8.5" style="37" customWidth="1"/>
    <col min="7685" max="7687" width="8.375" style="37" customWidth="1"/>
    <col min="7688" max="7688" width="7.875" style="37" customWidth="1"/>
    <col min="7689" max="7690" width="8.25" style="37" customWidth="1"/>
    <col min="7691" max="7937" width="9" style="37"/>
    <col min="7938" max="7940" width="8.5" style="37" customWidth="1"/>
    <col min="7941" max="7943" width="8.375" style="37" customWidth="1"/>
    <col min="7944" max="7944" width="7.875" style="37" customWidth="1"/>
    <col min="7945" max="7946" width="8.25" style="37" customWidth="1"/>
    <col min="7947" max="8193" width="9" style="37"/>
    <col min="8194" max="8196" width="8.5" style="37" customWidth="1"/>
    <col min="8197" max="8199" width="8.375" style="37" customWidth="1"/>
    <col min="8200" max="8200" width="7.875" style="37" customWidth="1"/>
    <col min="8201" max="8202" width="8.25" style="37" customWidth="1"/>
    <col min="8203" max="8449" width="9" style="37"/>
    <col min="8450" max="8452" width="8.5" style="37" customWidth="1"/>
    <col min="8453" max="8455" width="8.375" style="37" customWidth="1"/>
    <col min="8456" max="8456" width="7.875" style="37" customWidth="1"/>
    <col min="8457" max="8458" width="8.25" style="37" customWidth="1"/>
    <col min="8459" max="8705" width="9" style="37"/>
    <col min="8706" max="8708" width="8.5" style="37" customWidth="1"/>
    <col min="8709" max="8711" width="8.375" style="37" customWidth="1"/>
    <col min="8712" max="8712" width="7.875" style="37" customWidth="1"/>
    <col min="8713" max="8714" width="8.25" style="37" customWidth="1"/>
    <col min="8715" max="8961" width="9" style="37"/>
    <col min="8962" max="8964" width="8.5" style="37" customWidth="1"/>
    <col min="8965" max="8967" width="8.375" style="37" customWidth="1"/>
    <col min="8968" max="8968" width="7.875" style="37" customWidth="1"/>
    <col min="8969" max="8970" width="8.25" style="37" customWidth="1"/>
    <col min="8971" max="9217" width="9" style="37"/>
    <col min="9218" max="9220" width="8.5" style="37" customWidth="1"/>
    <col min="9221" max="9223" width="8.375" style="37" customWidth="1"/>
    <col min="9224" max="9224" width="7.875" style="37" customWidth="1"/>
    <col min="9225" max="9226" width="8.25" style="37" customWidth="1"/>
    <col min="9227" max="9473" width="9" style="37"/>
    <col min="9474" max="9476" width="8.5" style="37" customWidth="1"/>
    <col min="9477" max="9479" width="8.375" style="37" customWidth="1"/>
    <col min="9480" max="9480" width="7.875" style="37" customWidth="1"/>
    <col min="9481" max="9482" width="8.25" style="37" customWidth="1"/>
    <col min="9483" max="9729" width="9" style="37"/>
    <col min="9730" max="9732" width="8.5" style="37" customWidth="1"/>
    <col min="9733" max="9735" width="8.375" style="37" customWidth="1"/>
    <col min="9736" max="9736" width="7.875" style="37" customWidth="1"/>
    <col min="9737" max="9738" width="8.25" style="37" customWidth="1"/>
    <col min="9739" max="9985" width="9" style="37"/>
    <col min="9986" max="9988" width="8.5" style="37" customWidth="1"/>
    <col min="9989" max="9991" width="8.375" style="37" customWidth="1"/>
    <col min="9992" max="9992" width="7.875" style="37" customWidth="1"/>
    <col min="9993" max="9994" width="8.25" style="37" customWidth="1"/>
    <col min="9995" max="10241" width="9" style="37"/>
    <col min="10242" max="10244" width="8.5" style="37" customWidth="1"/>
    <col min="10245" max="10247" width="8.375" style="37" customWidth="1"/>
    <col min="10248" max="10248" width="7.875" style="37" customWidth="1"/>
    <col min="10249" max="10250" width="8.25" style="37" customWidth="1"/>
    <col min="10251" max="10497" width="9" style="37"/>
    <col min="10498" max="10500" width="8.5" style="37" customWidth="1"/>
    <col min="10501" max="10503" width="8.375" style="37" customWidth="1"/>
    <col min="10504" max="10504" width="7.875" style="37" customWidth="1"/>
    <col min="10505" max="10506" width="8.25" style="37" customWidth="1"/>
    <col min="10507" max="10753" width="9" style="37"/>
    <col min="10754" max="10756" width="8.5" style="37" customWidth="1"/>
    <col min="10757" max="10759" width="8.375" style="37" customWidth="1"/>
    <col min="10760" max="10760" width="7.875" style="37" customWidth="1"/>
    <col min="10761" max="10762" width="8.25" style="37" customWidth="1"/>
    <col min="10763" max="11009" width="9" style="37"/>
    <col min="11010" max="11012" width="8.5" style="37" customWidth="1"/>
    <col min="11013" max="11015" width="8.375" style="37" customWidth="1"/>
    <col min="11016" max="11016" width="7.875" style="37" customWidth="1"/>
    <col min="11017" max="11018" width="8.25" style="37" customWidth="1"/>
    <col min="11019" max="11265" width="9" style="37"/>
    <col min="11266" max="11268" width="8.5" style="37" customWidth="1"/>
    <col min="11269" max="11271" width="8.375" style="37" customWidth="1"/>
    <col min="11272" max="11272" width="7.875" style="37" customWidth="1"/>
    <col min="11273" max="11274" width="8.25" style="37" customWidth="1"/>
    <col min="11275" max="11521" width="9" style="37"/>
    <col min="11522" max="11524" width="8.5" style="37" customWidth="1"/>
    <col min="11525" max="11527" width="8.375" style="37" customWidth="1"/>
    <col min="11528" max="11528" width="7.875" style="37" customWidth="1"/>
    <col min="11529" max="11530" width="8.25" style="37" customWidth="1"/>
    <col min="11531" max="11777" width="9" style="37"/>
    <col min="11778" max="11780" width="8.5" style="37" customWidth="1"/>
    <col min="11781" max="11783" width="8.375" style="37" customWidth="1"/>
    <col min="11784" max="11784" width="7.875" style="37" customWidth="1"/>
    <col min="11785" max="11786" width="8.25" style="37" customWidth="1"/>
    <col min="11787" max="12033" width="9" style="37"/>
    <col min="12034" max="12036" width="8.5" style="37" customWidth="1"/>
    <col min="12037" max="12039" width="8.375" style="37" customWidth="1"/>
    <col min="12040" max="12040" width="7.875" style="37" customWidth="1"/>
    <col min="12041" max="12042" width="8.25" style="37" customWidth="1"/>
    <col min="12043" max="12289" width="9" style="37"/>
    <col min="12290" max="12292" width="8.5" style="37" customWidth="1"/>
    <col min="12293" max="12295" width="8.375" style="37" customWidth="1"/>
    <col min="12296" max="12296" width="7.875" style="37" customWidth="1"/>
    <col min="12297" max="12298" width="8.25" style="37" customWidth="1"/>
    <col min="12299" max="12545" width="9" style="37"/>
    <col min="12546" max="12548" width="8.5" style="37" customWidth="1"/>
    <col min="12549" max="12551" width="8.375" style="37" customWidth="1"/>
    <col min="12552" max="12552" width="7.875" style="37" customWidth="1"/>
    <col min="12553" max="12554" width="8.25" style="37" customWidth="1"/>
    <col min="12555" max="12801" width="9" style="37"/>
    <col min="12802" max="12804" width="8.5" style="37" customWidth="1"/>
    <col min="12805" max="12807" width="8.375" style="37" customWidth="1"/>
    <col min="12808" max="12808" width="7.875" style="37" customWidth="1"/>
    <col min="12809" max="12810" width="8.25" style="37" customWidth="1"/>
    <col min="12811" max="13057" width="9" style="37"/>
    <col min="13058" max="13060" width="8.5" style="37" customWidth="1"/>
    <col min="13061" max="13063" width="8.375" style="37" customWidth="1"/>
    <col min="13064" max="13064" width="7.875" style="37" customWidth="1"/>
    <col min="13065" max="13066" width="8.25" style="37" customWidth="1"/>
    <col min="13067" max="13313" width="9" style="37"/>
    <col min="13314" max="13316" width="8.5" style="37" customWidth="1"/>
    <col min="13317" max="13319" width="8.375" style="37" customWidth="1"/>
    <col min="13320" max="13320" width="7.875" style="37" customWidth="1"/>
    <col min="13321" max="13322" width="8.25" style="37" customWidth="1"/>
    <col min="13323" max="13569" width="9" style="37"/>
    <col min="13570" max="13572" width="8.5" style="37" customWidth="1"/>
    <col min="13573" max="13575" width="8.375" style="37" customWidth="1"/>
    <col min="13576" max="13576" width="7.875" style="37" customWidth="1"/>
    <col min="13577" max="13578" width="8.25" style="37" customWidth="1"/>
    <col min="13579" max="13825" width="9" style="37"/>
    <col min="13826" max="13828" width="8.5" style="37" customWidth="1"/>
    <col min="13829" max="13831" width="8.375" style="37" customWidth="1"/>
    <col min="13832" max="13832" width="7.875" style="37" customWidth="1"/>
    <col min="13833" max="13834" width="8.25" style="37" customWidth="1"/>
    <col min="13835" max="14081" width="9" style="37"/>
    <col min="14082" max="14084" width="8.5" style="37" customWidth="1"/>
    <col min="14085" max="14087" width="8.375" style="37" customWidth="1"/>
    <col min="14088" max="14088" width="7.875" style="37" customWidth="1"/>
    <col min="14089" max="14090" width="8.25" style="37" customWidth="1"/>
    <col min="14091" max="14337" width="9" style="37"/>
    <col min="14338" max="14340" width="8.5" style="37" customWidth="1"/>
    <col min="14341" max="14343" width="8.375" style="37" customWidth="1"/>
    <col min="14344" max="14344" width="7.875" style="37" customWidth="1"/>
    <col min="14345" max="14346" width="8.25" style="37" customWidth="1"/>
    <col min="14347" max="14593" width="9" style="37"/>
    <col min="14594" max="14596" width="8.5" style="37" customWidth="1"/>
    <col min="14597" max="14599" width="8.375" style="37" customWidth="1"/>
    <col min="14600" max="14600" width="7.875" style="37" customWidth="1"/>
    <col min="14601" max="14602" width="8.25" style="37" customWidth="1"/>
    <col min="14603" max="14849" width="9" style="37"/>
    <col min="14850" max="14852" width="8.5" style="37" customWidth="1"/>
    <col min="14853" max="14855" width="8.375" style="37" customWidth="1"/>
    <col min="14856" max="14856" width="7.875" style="37" customWidth="1"/>
    <col min="14857" max="14858" width="8.25" style="37" customWidth="1"/>
    <col min="14859" max="15105" width="9" style="37"/>
    <col min="15106" max="15108" width="8.5" style="37" customWidth="1"/>
    <col min="15109" max="15111" width="8.375" style="37" customWidth="1"/>
    <col min="15112" max="15112" width="7.875" style="37" customWidth="1"/>
    <col min="15113" max="15114" width="8.25" style="37" customWidth="1"/>
    <col min="15115" max="15361" width="9" style="37"/>
    <col min="15362" max="15364" width="8.5" style="37" customWidth="1"/>
    <col min="15365" max="15367" width="8.375" style="37" customWidth="1"/>
    <col min="15368" max="15368" width="7.875" style="37" customWidth="1"/>
    <col min="15369" max="15370" width="8.25" style="37" customWidth="1"/>
    <col min="15371" max="15617" width="9" style="37"/>
    <col min="15618" max="15620" width="8.5" style="37" customWidth="1"/>
    <col min="15621" max="15623" width="8.375" style="37" customWidth="1"/>
    <col min="15624" max="15624" width="7.875" style="37" customWidth="1"/>
    <col min="15625" max="15626" width="8.25" style="37" customWidth="1"/>
    <col min="15627" max="15873" width="9" style="37"/>
    <col min="15874" max="15876" width="8.5" style="37" customWidth="1"/>
    <col min="15877" max="15879" width="8.375" style="37" customWidth="1"/>
    <col min="15880" max="15880" width="7.875" style="37" customWidth="1"/>
    <col min="15881" max="15882" width="8.25" style="37" customWidth="1"/>
    <col min="15883" max="16129" width="9" style="37"/>
    <col min="16130" max="16132" width="8.5" style="37" customWidth="1"/>
    <col min="16133" max="16135" width="8.375" style="37" customWidth="1"/>
    <col min="16136" max="16136" width="7.875" style="37" customWidth="1"/>
    <col min="16137" max="16138" width="8.25" style="37" customWidth="1"/>
    <col min="16139" max="16384" width="9" style="37"/>
  </cols>
  <sheetData>
    <row r="1" spans="1:16" ht="20.25" customHeight="1">
      <c r="A1" s="801" t="s">
        <v>652</v>
      </c>
      <c r="B1" s="801"/>
      <c r="C1" s="801"/>
      <c r="D1" s="801"/>
      <c r="E1" s="245"/>
      <c r="F1" s="245"/>
      <c r="G1" s="245"/>
      <c r="H1" s="245"/>
      <c r="I1" s="245"/>
      <c r="J1" s="245"/>
      <c r="K1" s="245"/>
      <c r="L1" s="245"/>
    </row>
    <row r="2" spans="1:16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20.25" customHeight="1">
      <c r="A3" s="1003" t="s">
        <v>525</v>
      </c>
      <c r="B3" s="1003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 s="20" customFormat="1" ht="20.100000000000001" customHeight="1">
      <c r="A4" s="939" t="s">
        <v>761</v>
      </c>
      <c r="B4" s="869" t="s">
        <v>433</v>
      </c>
      <c r="C4" s="870"/>
      <c r="D4" s="871"/>
      <c r="E4" s="869" t="s">
        <v>256</v>
      </c>
      <c r="F4" s="870"/>
      <c r="G4" s="870"/>
      <c r="H4" s="871"/>
      <c r="I4" s="869" t="s">
        <v>257</v>
      </c>
      <c r="J4" s="870"/>
      <c r="K4" s="869" t="s">
        <v>258</v>
      </c>
      <c r="L4" s="870"/>
    </row>
    <row r="5" spans="1:16" s="20" customFormat="1">
      <c r="A5" s="940"/>
      <c r="B5" s="977"/>
      <c r="C5" s="1000"/>
      <c r="D5" s="958"/>
      <c r="E5" s="977"/>
      <c r="F5" s="1000"/>
      <c r="G5" s="1000"/>
      <c r="H5" s="958"/>
      <c r="I5" s="977"/>
      <c r="J5" s="1000"/>
      <c r="K5" s="1001"/>
      <c r="L5" s="999"/>
    </row>
    <row r="6" spans="1:16" s="20" customFormat="1" ht="18.75" customHeight="1">
      <c r="A6" s="940"/>
      <c r="B6" s="833" t="s">
        <v>431</v>
      </c>
      <c r="C6" s="833" t="s">
        <v>29</v>
      </c>
      <c r="D6" s="833" t="s">
        <v>30</v>
      </c>
      <c r="E6" s="833" t="s">
        <v>259</v>
      </c>
      <c r="F6" s="869" t="s">
        <v>432</v>
      </c>
      <c r="G6" s="870"/>
      <c r="H6" s="871"/>
      <c r="I6" s="836" t="s">
        <v>619</v>
      </c>
      <c r="J6" s="942"/>
      <c r="K6" s="977"/>
      <c r="L6" s="1000"/>
    </row>
    <row r="7" spans="1:16" s="20" customFormat="1" ht="20.25" customHeight="1">
      <c r="A7" s="941"/>
      <c r="B7" s="838"/>
      <c r="C7" s="838"/>
      <c r="D7" s="838"/>
      <c r="E7" s="838"/>
      <c r="F7" s="462"/>
      <c r="G7" s="399" t="s">
        <v>29</v>
      </c>
      <c r="H7" s="399" t="s">
        <v>30</v>
      </c>
      <c r="I7" s="398" t="s">
        <v>260</v>
      </c>
      <c r="J7" s="401" t="s">
        <v>77</v>
      </c>
      <c r="K7" s="416" t="s">
        <v>88</v>
      </c>
      <c r="L7" s="416" t="s">
        <v>77</v>
      </c>
    </row>
    <row r="8" spans="1:16" ht="21" customHeight="1">
      <c r="A8" s="149" t="s">
        <v>255</v>
      </c>
      <c r="B8" s="155">
        <v>5647</v>
      </c>
      <c r="C8" s="156">
        <v>4037</v>
      </c>
      <c r="D8" s="156">
        <v>5381</v>
      </c>
      <c r="E8" s="156">
        <v>5430</v>
      </c>
      <c r="F8" s="156">
        <v>8629</v>
      </c>
      <c r="G8" s="156">
        <v>3738</v>
      </c>
      <c r="H8" s="156">
        <v>4891</v>
      </c>
      <c r="I8" s="156">
        <v>217</v>
      </c>
      <c r="J8" s="156">
        <v>441</v>
      </c>
      <c r="K8" s="156">
        <v>46</v>
      </c>
      <c r="L8" s="157">
        <v>348</v>
      </c>
    </row>
    <row r="9" spans="1:16" ht="21" customHeight="1">
      <c r="A9" s="149" t="s">
        <v>261</v>
      </c>
      <c r="B9" s="155">
        <v>5683</v>
      </c>
      <c r="C9" s="156">
        <v>4014</v>
      </c>
      <c r="D9" s="156">
        <v>5151</v>
      </c>
      <c r="E9" s="156">
        <v>5297</v>
      </c>
      <c r="F9" s="156">
        <v>8123</v>
      </c>
      <c r="G9" s="156">
        <v>3632</v>
      </c>
      <c r="H9" s="156">
        <v>4491</v>
      </c>
      <c r="I9" s="156">
        <v>386</v>
      </c>
      <c r="J9" s="156">
        <v>681</v>
      </c>
      <c r="K9" s="156">
        <v>46</v>
      </c>
      <c r="L9" s="157">
        <v>361</v>
      </c>
    </row>
    <row r="10" spans="1:16" ht="21" customHeight="1">
      <c r="A10" s="149" t="s">
        <v>262</v>
      </c>
      <c r="B10" s="155">
        <v>7567</v>
      </c>
      <c r="C10" s="642">
        <v>5404</v>
      </c>
      <c r="D10" s="642">
        <v>6604</v>
      </c>
      <c r="E10" s="642">
        <v>7284</v>
      </c>
      <c r="F10" s="642">
        <v>11110</v>
      </c>
      <c r="G10" s="642">
        <v>5079</v>
      </c>
      <c r="H10" s="642">
        <v>6031</v>
      </c>
      <c r="I10" s="642">
        <v>283</v>
      </c>
      <c r="J10" s="642">
        <v>508</v>
      </c>
      <c r="K10" s="642">
        <v>47</v>
      </c>
      <c r="L10" s="707">
        <v>390</v>
      </c>
      <c r="N10" s="98"/>
      <c r="O10" s="98"/>
      <c r="P10" s="97"/>
    </row>
    <row r="11" spans="1:16" ht="21" customHeight="1">
      <c r="A11" s="660" t="s">
        <v>686</v>
      </c>
      <c r="B11" s="236">
        <v>7347</v>
      </c>
      <c r="C11" s="548">
        <v>5098</v>
      </c>
      <c r="D11" s="548">
        <v>6207</v>
      </c>
      <c r="E11" s="548">
        <v>7125</v>
      </c>
      <c r="F11" s="548">
        <v>10520</v>
      </c>
      <c r="G11" s="548">
        <v>4808</v>
      </c>
      <c r="H11" s="548">
        <v>5712</v>
      </c>
      <c r="I11" s="548">
        <v>222</v>
      </c>
      <c r="J11" s="548">
        <v>387</v>
      </c>
      <c r="K11" s="708">
        <v>45</v>
      </c>
      <c r="L11" s="707">
        <v>398</v>
      </c>
      <c r="N11" s="98"/>
      <c r="O11" s="97"/>
      <c r="P11" s="97"/>
    </row>
    <row r="12" spans="1:16" ht="21" customHeight="1">
      <c r="A12" s="660" t="s">
        <v>787</v>
      </c>
      <c r="B12" s="236">
        <v>7654</v>
      </c>
      <c r="C12" s="548">
        <v>4940</v>
      </c>
      <c r="D12" s="548">
        <v>5984</v>
      </c>
      <c r="E12" s="548">
        <v>7017</v>
      </c>
      <c r="F12" s="548">
        <v>10128</v>
      </c>
      <c r="G12" s="548">
        <v>4643</v>
      </c>
      <c r="H12" s="548">
        <v>5485</v>
      </c>
      <c r="I12" s="548">
        <v>243</v>
      </c>
      <c r="J12" s="548">
        <v>402</v>
      </c>
      <c r="K12" s="708">
        <v>37</v>
      </c>
      <c r="L12" s="707">
        <v>394</v>
      </c>
    </row>
    <row r="13" spans="1:16" ht="21.75" customHeight="1">
      <c r="A13" s="596" t="s">
        <v>791</v>
      </c>
      <c r="B13" s="510">
        <v>7941</v>
      </c>
      <c r="C13" s="549">
        <v>5142</v>
      </c>
      <c r="D13" s="549">
        <v>6471</v>
      </c>
      <c r="E13" s="549">
        <v>7507</v>
      </c>
      <c r="F13" s="549">
        <v>10591</v>
      </c>
      <c r="G13" s="549">
        <v>4739</v>
      </c>
      <c r="H13" s="549">
        <v>5852</v>
      </c>
      <c r="I13" s="549">
        <v>434</v>
      </c>
      <c r="J13" s="549">
        <v>636</v>
      </c>
      <c r="K13" s="574">
        <v>45</v>
      </c>
      <c r="L13" s="218">
        <v>386</v>
      </c>
    </row>
    <row r="14" spans="1:16" ht="17.100000000000001" customHeight="1">
      <c r="A14" s="999"/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</row>
    <row r="15" spans="1:16" ht="17.100000000000001" customHeight="1">
      <c r="A15" s="806" t="s">
        <v>526</v>
      </c>
      <c r="B15" s="806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6" ht="17.100000000000001" customHeight="1">
      <c r="A16" s="1002" t="s">
        <v>651</v>
      </c>
      <c r="B16" s="1002"/>
      <c r="C16" s="1002"/>
      <c r="D16" s="1002"/>
      <c r="E16" s="1002"/>
      <c r="F16" s="1002"/>
      <c r="G16" s="1002"/>
      <c r="H16" s="22"/>
      <c r="I16" s="22"/>
      <c r="J16" s="22"/>
      <c r="K16" s="20"/>
      <c r="L16" s="20"/>
    </row>
    <row r="17" spans="1:12">
      <c r="A17" s="1002" t="s">
        <v>653</v>
      </c>
      <c r="B17" s="1002"/>
      <c r="C17" s="1002"/>
      <c r="D17" s="1002"/>
      <c r="E17" s="371"/>
      <c r="F17" s="371"/>
      <c r="G17" s="371"/>
      <c r="H17" s="371"/>
      <c r="I17" s="22"/>
      <c r="J17" s="22"/>
      <c r="K17" s="20"/>
      <c r="L17" s="20"/>
    </row>
    <row r="18" spans="1:12">
      <c r="A18" s="86"/>
      <c r="B18" s="86"/>
      <c r="C18" s="86"/>
      <c r="D18" s="86"/>
      <c r="E18" s="86"/>
      <c r="F18" s="86"/>
      <c r="G18" s="86"/>
    </row>
    <row r="19" spans="1:12">
      <c r="B19" s="86"/>
    </row>
    <row r="20" spans="1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>
      <c r="B21" s="97"/>
    </row>
  </sheetData>
  <mergeCells count="17">
    <mergeCell ref="A17:D17"/>
    <mergeCell ref="A15:B15"/>
    <mergeCell ref="A3:B3"/>
    <mergeCell ref="A1:D1"/>
    <mergeCell ref="F6:H6"/>
    <mergeCell ref="A16:G16"/>
    <mergeCell ref="I6:J6"/>
    <mergeCell ref="A14:L14"/>
    <mergeCell ref="A4:A7"/>
    <mergeCell ref="B4:D5"/>
    <mergeCell ref="E4:H5"/>
    <mergeCell ref="I4:J5"/>
    <mergeCell ref="K4:L6"/>
    <mergeCell ref="B6:B7"/>
    <mergeCell ref="C6:C7"/>
    <mergeCell ref="D6:D7"/>
    <mergeCell ref="E6:E7"/>
  </mergeCells>
  <phoneticPr fontId="3" type="noConversion"/>
  <pageMargins left="0.15748031496062992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opLeftCell="G1" workbookViewId="0">
      <selection activeCell="B12" sqref="B12:AO12"/>
    </sheetView>
  </sheetViews>
  <sheetFormatPr defaultColWidth="9" defaultRowHeight="13.5"/>
  <cols>
    <col min="1" max="1" width="10.25" style="37" customWidth="1"/>
    <col min="2" max="4" width="5.625" style="37" customWidth="1"/>
    <col min="5" max="5" width="7.625" style="37" customWidth="1"/>
    <col min="6" max="8" width="5.75" style="37" customWidth="1"/>
    <col min="9" max="9" width="7.625" style="37" customWidth="1"/>
    <col min="10" max="12" width="5.625" style="37" customWidth="1"/>
    <col min="13" max="13" width="7.625" style="37" customWidth="1"/>
    <col min="14" max="16" width="6.125" style="37" customWidth="1"/>
    <col min="17" max="17" width="7.625" style="37" customWidth="1"/>
    <col min="18" max="20" width="5.875" style="37" customWidth="1"/>
    <col min="21" max="21" width="7.625" style="37" customWidth="1"/>
    <col min="22" max="24" width="6" style="37" customWidth="1"/>
    <col min="25" max="25" width="6.875" style="37" customWidth="1"/>
    <col min="26" max="28" width="5.75" style="37" customWidth="1"/>
    <col min="29" max="29" width="7" style="37" customWidth="1"/>
    <col min="30" max="32" width="6.25" style="37" customWidth="1"/>
    <col min="33" max="33" width="6.875" style="37" customWidth="1"/>
    <col min="34" max="36" width="5.875" style="37" customWidth="1"/>
    <col min="37" max="37" width="6.875" style="37" customWidth="1"/>
    <col min="38" max="40" width="6" style="37" customWidth="1"/>
    <col min="41" max="41" width="6.875" style="37" customWidth="1"/>
    <col min="42" max="16384" width="9" style="37"/>
  </cols>
  <sheetData>
    <row r="1" spans="1:41" ht="20.25" customHeight="1">
      <c r="A1" s="801" t="s">
        <v>266</v>
      </c>
      <c r="B1" s="801"/>
      <c r="C1" s="801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41" ht="14.2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41" ht="20.25" customHeight="1">
      <c r="A3" s="840" t="s">
        <v>527</v>
      </c>
      <c r="B3" s="840"/>
      <c r="C3" s="840"/>
      <c r="D3" s="334"/>
      <c r="E3" s="334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102"/>
    </row>
    <row r="4" spans="1:41" ht="20.25" customHeight="1">
      <c r="A4" s="841" t="s">
        <v>677</v>
      </c>
      <c r="B4" s="870" t="s">
        <v>267</v>
      </c>
      <c r="C4" s="870"/>
      <c r="D4" s="870"/>
      <c r="E4" s="870"/>
      <c r="F4" s="834" t="s">
        <v>778</v>
      </c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6"/>
      <c r="Z4" s="836" t="s">
        <v>268</v>
      </c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870"/>
      <c r="AM4" s="870"/>
      <c r="AN4" s="870"/>
      <c r="AO4" s="870"/>
    </row>
    <row r="5" spans="1:41" ht="24.95" customHeight="1">
      <c r="A5" s="847"/>
      <c r="B5" s="1000"/>
      <c r="C5" s="1000"/>
      <c r="D5" s="1000"/>
      <c r="E5" s="1000"/>
      <c r="F5" s="834" t="s">
        <v>33</v>
      </c>
      <c r="G5" s="834"/>
      <c r="H5" s="834"/>
      <c r="I5" s="834"/>
      <c r="J5" s="834" t="s">
        <v>269</v>
      </c>
      <c r="K5" s="834"/>
      <c r="L5" s="834"/>
      <c r="M5" s="834"/>
      <c r="N5" s="834" t="s">
        <v>270</v>
      </c>
      <c r="O5" s="834"/>
      <c r="P5" s="834"/>
      <c r="Q5" s="834"/>
      <c r="R5" s="834" t="s">
        <v>271</v>
      </c>
      <c r="S5" s="834"/>
      <c r="T5" s="834"/>
      <c r="U5" s="834"/>
      <c r="V5" s="834" t="s">
        <v>779</v>
      </c>
      <c r="W5" s="834"/>
      <c r="X5" s="834"/>
      <c r="Y5" s="834"/>
      <c r="Z5" s="838" t="s">
        <v>33</v>
      </c>
      <c r="AA5" s="838"/>
      <c r="AB5" s="838"/>
      <c r="AC5" s="838"/>
      <c r="AD5" s="838" t="s">
        <v>780</v>
      </c>
      <c r="AE5" s="838"/>
      <c r="AF5" s="838"/>
      <c r="AG5" s="838"/>
      <c r="AH5" s="842" t="s">
        <v>272</v>
      </c>
      <c r="AI5" s="842"/>
      <c r="AJ5" s="842"/>
      <c r="AK5" s="846"/>
      <c r="AL5" s="843" t="s">
        <v>273</v>
      </c>
      <c r="AM5" s="852"/>
      <c r="AN5" s="852"/>
      <c r="AO5" s="866"/>
    </row>
    <row r="6" spans="1:41" ht="24.95" customHeight="1">
      <c r="A6" s="842"/>
      <c r="B6" s="412" t="s">
        <v>88</v>
      </c>
      <c r="C6" s="414" t="s">
        <v>92</v>
      </c>
      <c r="D6" s="414" t="s">
        <v>93</v>
      </c>
      <c r="E6" s="415" t="s">
        <v>94</v>
      </c>
      <c r="F6" s="414" t="s">
        <v>88</v>
      </c>
      <c r="G6" s="414" t="s">
        <v>92</v>
      </c>
      <c r="H6" s="414" t="s">
        <v>93</v>
      </c>
      <c r="I6" s="414" t="s">
        <v>94</v>
      </c>
      <c r="J6" s="414" t="s">
        <v>88</v>
      </c>
      <c r="K6" s="414" t="s">
        <v>92</v>
      </c>
      <c r="L6" s="414" t="s">
        <v>93</v>
      </c>
      <c r="M6" s="414" t="s">
        <v>94</v>
      </c>
      <c r="N6" s="414" t="s">
        <v>88</v>
      </c>
      <c r="O6" s="414" t="s">
        <v>92</v>
      </c>
      <c r="P6" s="414" t="s">
        <v>93</v>
      </c>
      <c r="Q6" s="414" t="s">
        <v>94</v>
      </c>
      <c r="R6" s="414" t="s">
        <v>88</v>
      </c>
      <c r="S6" s="414" t="s">
        <v>92</v>
      </c>
      <c r="T6" s="414" t="s">
        <v>93</v>
      </c>
      <c r="U6" s="414" t="s">
        <v>94</v>
      </c>
      <c r="V6" s="414" t="s">
        <v>88</v>
      </c>
      <c r="W6" s="414" t="s">
        <v>92</v>
      </c>
      <c r="X6" s="414" t="s">
        <v>93</v>
      </c>
      <c r="Y6" s="414" t="s">
        <v>94</v>
      </c>
      <c r="Z6" s="414" t="s">
        <v>88</v>
      </c>
      <c r="AA6" s="414" t="s">
        <v>92</v>
      </c>
      <c r="AB6" s="414" t="s">
        <v>93</v>
      </c>
      <c r="AC6" s="414" t="s">
        <v>94</v>
      </c>
      <c r="AD6" s="414" t="s">
        <v>88</v>
      </c>
      <c r="AE6" s="414" t="s">
        <v>92</v>
      </c>
      <c r="AF6" s="414" t="s">
        <v>93</v>
      </c>
      <c r="AG6" s="414" t="s">
        <v>94</v>
      </c>
      <c r="AH6" s="414" t="s">
        <v>88</v>
      </c>
      <c r="AI6" s="414" t="s">
        <v>92</v>
      </c>
      <c r="AJ6" s="414" t="s">
        <v>93</v>
      </c>
      <c r="AK6" s="414" t="s">
        <v>94</v>
      </c>
      <c r="AL6" s="411" t="s">
        <v>88</v>
      </c>
      <c r="AM6" s="411" t="s">
        <v>92</v>
      </c>
      <c r="AN6" s="410" t="s">
        <v>93</v>
      </c>
      <c r="AO6" s="415" t="s">
        <v>94</v>
      </c>
    </row>
    <row r="7" spans="1:41" ht="24.95" customHeight="1">
      <c r="A7" s="149" t="s">
        <v>255</v>
      </c>
      <c r="B7" s="165">
        <v>1</v>
      </c>
      <c r="C7" s="166">
        <v>37</v>
      </c>
      <c r="D7" s="166">
        <v>45</v>
      </c>
      <c r="E7" s="166">
        <v>113</v>
      </c>
      <c r="F7" s="166">
        <v>1</v>
      </c>
      <c r="G7" s="166">
        <v>37</v>
      </c>
      <c r="H7" s="166">
        <v>45</v>
      </c>
      <c r="I7" s="167">
        <v>113</v>
      </c>
      <c r="J7" s="167">
        <v>1</v>
      </c>
      <c r="K7" s="167">
        <v>37</v>
      </c>
      <c r="L7" s="167">
        <v>45</v>
      </c>
      <c r="M7" s="156">
        <v>113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66">
        <v>0</v>
      </c>
      <c r="AA7" s="166">
        <v>0</v>
      </c>
      <c r="AB7" s="166">
        <v>0</v>
      </c>
      <c r="AC7" s="166">
        <v>0</v>
      </c>
      <c r="AD7" s="156">
        <v>0</v>
      </c>
      <c r="AE7" s="156">
        <v>0</v>
      </c>
      <c r="AF7" s="156">
        <v>0</v>
      </c>
      <c r="AG7" s="156">
        <v>0</v>
      </c>
      <c r="AH7" s="161">
        <v>0</v>
      </c>
      <c r="AI7" s="161">
        <v>0</v>
      </c>
      <c r="AJ7" s="161">
        <v>0</v>
      </c>
      <c r="AK7" s="161">
        <v>0</v>
      </c>
      <c r="AL7" s="156">
        <v>0</v>
      </c>
      <c r="AM7" s="156">
        <v>0</v>
      </c>
      <c r="AN7" s="156">
        <v>0</v>
      </c>
      <c r="AO7" s="157">
        <v>0</v>
      </c>
    </row>
    <row r="8" spans="1:41" ht="24.95" customHeight="1">
      <c r="A8" s="149" t="s">
        <v>261</v>
      </c>
      <c r="B8" s="165">
        <v>1</v>
      </c>
      <c r="C8" s="166">
        <v>31</v>
      </c>
      <c r="D8" s="166">
        <v>25</v>
      </c>
      <c r="E8" s="166">
        <v>119</v>
      </c>
      <c r="F8" s="166">
        <v>1</v>
      </c>
      <c r="G8" s="166">
        <v>31</v>
      </c>
      <c r="H8" s="166">
        <v>25</v>
      </c>
      <c r="I8" s="166">
        <v>119</v>
      </c>
      <c r="J8" s="167">
        <v>1</v>
      </c>
      <c r="K8" s="167">
        <v>31</v>
      </c>
      <c r="L8" s="167">
        <v>25</v>
      </c>
      <c r="M8" s="167">
        <v>119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66">
        <v>0</v>
      </c>
      <c r="AA8" s="166">
        <v>0</v>
      </c>
      <c r="AB8" s="166">
        <v>0</v>
      </c>
      <c r="AC8" s="166">
        <v>0</v>
      </c>
      <c r="AD8" s="156">
        <v>0</v>
      </c>
      <c r="AE8" s="156">
        <v>0</v>
      </c>
      <c r="AF8" s="156">
        <v>0</v>
      </c>
      <c r="AG8" s="156">
        <v>0</v>
      </c>
      <c r="AH8" s="161">
        <v>0</v>
      </c>
      <c r="AI8" s="161">
        <v>0</v>
      </c>
      <c r="AJ8" s="161">
        <v>0</v>
      </c>
      <c r="AK8" s="161">
        <v>0</v>
      </c>
      <c r="AL8" s="156">
        <v>0</v>
      </c>
      <c r="AM8" s="156">
        <v>0</v>
      </c>
      <c r="AN8" s="156">
        <v>0</v>
      </c>
      <c r="AO8" s="781">
        <v>0</v>
      </c>
    </row>
    <row r="9" spans="1:41" ht="24.95" customHeight="1">
      <c r="A9" s="149" t="s">
        <v>262</v>
      </c>
      <c r="B9" s="165">
        <v>1</v>
      </c>
      <c r="C9" s="166">
        <v>25</v>
      </c>
      <c r="D9" s="166">
        <v>28</v>
      </c>
      <c r="E9" s="166">
        <v>116</v>
      </c>
      <c r="F9" s="166">
        <v>1</v>
      </c>
      <c r="G9" s="166">
        <v>25</v>
      </c>
      <c r="H9" s="166">
        <v>28</v>
      </c>
      <c r="I9" s="166">
        <v>116</v>
      </c>
      <c r="J9" s="166">
        <v>1</v>
      </c>
      <c r="K9" s="166">
        <v>25</v>
      </c>
      <c r="L9" s="166">
        <v>28</v>
      </c>
      <c r="M9" s="166">
        <v>116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66">
        <v>0</v>
      </c>
      <c r="AA9" s="166">
        <v>0</v>
      </c>
      <c r="AB9" s="166">
        <v>0</v>
      </c>
      <c r="AC9" s="166">
        <v>0</v>
      </c>
      <c r="AD9" s="156">
        <v>0</v>
      </c>
      <c r="AE9" s="156">
        <v>0</v>
      </c>
      <c r="AF9" s="156">
        <v>0</v>
      </c>
      <c r="AG9" s="156">
        <v>0</v>
      </c>
      <c r="AH9" s="161">
        <v>0</v>
      </c>
      <c r="AI9" s="161">
        <v>0</v>
      </c>
      <c r="AJ9" s="161">
        <v>0</v>
      </c>
      <c r="AK9" s="161">
        <v>0</v>
      </c>
      <c r="AL9" s="156">
        <v>0</v>
      </c>
      <c r="AM9" s="156">
        <v>0</v>
      </c>
      <c r="AN9" s="156">
        <v>0</v>
      </c>
      <c r="AO9" s="781">
        <v>0</v>
      </c>
    </row>
    <row r="10" spans="1:41" ht="24.95" customHeight="1">
      <c r="A10" s="660" t="s">
        <v>686</v>
      </c>
      <c r="B10" s="165">
        <v>1</v>
      </c>
      <c r="C10" s="166">
        <v>27</v>
      </c>
      <c r="D10" s="166">
        <v>35</v>
      </c>
      <c r="E10" s="166">
        <v>108</v>
      </c>
      <c r="F10" s="166">
        <v>1</v>
      </c>
      <c r="G10" s="166">
        <v>27</v>
      </c>
      <c r="H10" s="166">
        <v>35</v>
      </c>
      <c r="I10" s="166">
        <v>108</v>
      </c>
      <c r="J10" s="166">
        <v>1</v>
      </c>
      <c r="K10" s="166">
        <v>27</v>
      </c>
      <c r="L10" s="166">
        <v>35</v>
      </c>
      <c r="M10" s="166">
        <v>108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66">
        <v>0</v>
      </c>
      <c r="AA10" s="166">
        <v>0</v>
      </c>
      <c r="AB10" s="166">
        <v>0</v>
      </c>
      <c r="AC10" s="166">
        <v>0</v>
      </c>
      <c r="AD10" s="156">
        <v>0</v>
      </c>
      <c r="AE10" s="156">
        <v>0</v>
      </c>
      <c r="AF10" s="156">
        <v>0</v>
      </c>
      <c r="AG10" s="156">
        <v>0</v>
      </c>
      <c r="AH10" s="161">
        <v>0</v>
      </c>
      <c r="AI10" s="161">
        <v>0</v>
      </c>
      <c r="AJ10" s="161">
        <v>0</v>
      </c>
      <c r="AK10" s="161">
        <v>0</v>
      </c>
      <c r="AL10" s="156">
        <v>0</v>
      </c>
      <c r="AM10" s="156">
        <v>0</v>
      </c>
      <c r="AN10" s="156">
        <v>0</v>
      </c>
      <c r="AO10" s="781">
        <v>0</v>
      </c>
    </row>
    <row r="11" spans="1:41" ht="24.95" customHeight="1">
      <c r="A11" s="660" t="s">
        <v>787</v>
      </c>
      <c r="B11" s="165">
        <v>1</v>
      </c>
      <c r="C11" s="166">
        <v>39</v>
      </c>
      <c r="D11" s="166">
        <v>39</v>
      </c>
      <c r="E11" s="166">
        <v>108</v>
      </c>
      <c r="F11" s="166">
        <v>1</v>
      </c>
      <c r="G11" s="166">
        <v>39</v>
      </c>
      <c r="H11" s="166">
        <v>39</v>
      </c>
      <c r="I11" s="166">
        <v>108</v>
      </c>
      <c r="J11" s="166">
        <v>1</v>
      </c>
      <c r="K11" s="166">
        <v>39</v>
      </c>
      <c r="L11" s="166">
        <v>39</v>
      </c>
      <c r="M11" s="166">
        <v>108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66">
        <v>0</v>
      </c>
      <c r="AA11" s="166">
        <v>0</v>
      </c>
      <c r="AB11" s="166">
        <v>0</v>
      </c>
      <c r="AC11" s="166">
        <v>0</v>
      </c>
      <c r="AD11" s="156">
        <v>0</v>
      </c>
      <c r="AE11" s="156">
        <v>0</v>
      </c>
      <c r="AF11" s="156">
        <v>0</v>
      </c>
      <c r="AG11" s="156">
        <v>0</v>
      </c>
      <c r="AH11" s="161">
        <v>0</v>
      </c>
      <c r="AI11" s="161">
        <v>0</v>
      </c>
      <c r="AJ11" s="161">
        <v>0</v>
      </c>
      <c r="AK11" s="161">
        <v>0</v>
      </c>
      <c r="AL11" s="156">
        <v>0</v>
      </c>
      <c r="AM11" s="156">
        <v>0</v>
      </c>
      <c r="AN11" s="156">
        <v>0</v>
      </c>
      <c r="AO11" s="781">
        <v>0</v>
      </c>
    </row>
    <row r="12" spans="1:41" ht="23.25" customHeight="1">
      <c r="A12" s="596" t="s">
        <v>791</v>
      </c>
      <c r="B12" s="168">
        <v>1</v>
      </c>
      <c r="C12" s="169">
        <v>19</v>
      </c>
      <c r="D12" s="169">
        <v>26</v>
      </c>
      <c r="E12" s="169">
        <v>101</v>
      </c>
      <c r="F12" s="169">
        <v>1</v>
      </c>
      <c r="G12" s="169">
        <v>19</v>
      </c>
      <c r="H12" s="169">
        <v>26</v>
      </c>
      <c r="I12" s="169">
        <v>101</v>
      </c>
      <c r="J12" s="169">
        <v>1</v>
      </c>
      <c r="K12" s="169">
        <v>19</v>
      </c>
      <c r="L12" s="169">
        <v>26</v>
      </c>
      <c r="M12" s="169">
        <v>101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66">
        <v>0</v>
      </c>
      <c r="AA12" s="166">
        <v>0</v>
      </c>
      <c r="AB12" s="166">
        <v>0</v>
      </c>
      <c r="AC12" s="166">
        <v>0</v>
      </c>
      <c r="AD12" s="156">
        <v>0</v>
      </c>
      <c r="AE12" s="156">
        <v>0</v>
      </c>
      <c r="AF12" s="156">
        <v>0</v>
      </c>
      <c r="AG12" s="156">
        <v>0</v>
      </c>
      <c r="AH12" s="161">
        <v>0</v>
      </c>
      <c r="AI12" s="161">
        <v>0</v>
      </c>
      <c r="AJ12" s="161">
        <v>0</v>
      </c>
      <c r="AK12" s="161">
        <v>0</v>
      </c>
      <c r="AL12" s="156">
        <v>0</v>
      </c>
      <c r="AM12" s="156">
        <v>0</v>
      </c>
      <c r="AN12" s="156">
        <v>0</v>
      </c>
      <c r="AO12" s="781">
        <v>0</v>
      </c>
    </row>
    <row r="13" spans="1:41" ht="17.100000000000001" customHeight="1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41" ht="17.100000000000001" customHeight="1">
      <c r="A14" s="806" t="s">
        <v>763</v>
      </c>
      <c r="B14" s="806"/>
      <c r="C14" s="80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41">
      <c r="A15" s="1004" t="s">
        <v>762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</row>
  </sheetData>
  <mergeCells count="17">
    <mergeCell ref="A14:C14"/>
    <mergeCell ref="A15:R15"/>
    <mergeCell ref="A1:C1"/>
    <mergeCell ref="A4:A6"/>
    <mergeCell ref="B4:E5"/>
    <mergeCell ref="F4:Y4"/>
    <mergeCell ref="V5:Y5"/>
    <mergeCell ref="A3:C3"/>
    <mergeCell ref="Z4:AO4"/>
    <mergeCell ref="F5:I5"/>
    <mergeCell ref="J5:M5"/>
    <mergeCell ref="N5:Q5"/>
    <mergeCell ref="R5:U5"/>
    <mergeCell ref="Z5:AC5"/>
    <mergeCell ref="AD5:AG5"/>
    <mergeCell ref="AH5:AK5"/>
    <mergeCell ref="AL5:AO5"/>
  </mergeCells>
  <phoneticPr fontId="3" type="noConversion"/>
  <pageMargins left="0.19685039370078741" right="0.19685039370078741" top="0.43307086614173229" bottom="0.98425196850393704" header="0.51181102362204722" footer="0.51181102362204722"/>
  <pageSetup paperSize="9" scale="5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E18" sqref="E18"/>
    </sheetView>
  </sheetViews>
  <sheetFormatPr defaultColWidth="9" defaultRowHeight="13.5"/>
  <cols>
    <col min="1" max="1" width="10.25" style="37" customWidth="1"/>
    <col min="2" max="2" width="8.625" style="37" customWidth="1"/>
    <col min="3" max="3" width="9.625" style="37" customWidth="1"/>
    <col min="4" max="4" width="8.625" style="37" customWidth="1"/>
    <col min="5" max="5" width="9.625" style="37" customWidth="1"/>
    <col min="6" max="6" width="8.625" style="37" customWidth="1"/>
    <col min="7" max="7" width="9.625" style="37" customWidth="1"/>
    <col min="8" max="8" width="8.625" style="37" customWidth="1"/>
    <col min="9" max="9" width="9.625" style="37" customWidth="1"/>
    <col min="10" max="11" width="9.5" style="37" customWidth="1"/>
    <col min="12" max="13" width="8.625" style="37" customWidth="1"/>
    <col min="14" max="14" width="8.875" style="37" customWidth="1"/>
    <col min="15" max="15" width="8.5" style="37" customWidth="1"/>
    <col min="16" max="16384" width="9" style="37"/>
  </cols>
  <sheetData>
    <row r="1" spans="1:15" ht="20.25" customHeight="1">
      <c r="A1" s="801" t="s">
        <v>96</v>
      </c>
      <c r="B1" s="801"/>
      <c r="C1" s="801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30"/>
    </row>
    <row r="2" spans="1:15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</row>
    <row r="3" spans="1:15" ht="20.25" customHeight="1">
      <c r="A3" s="840" t="s">
        <v>528</v>
      </c>
      <c r="B3" s="840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24.95" customHeight="1">
      <c r="A4" s="871" t="s">
        <v>9</v>
      </c>
      <c r="B4" s="835" t="s">
        <v>97</v>
      </c>
      <c r="C4" s="834"/>
      <c r="D4" s="834"/>
      <c r="E4" s="834"/>
      <c r="F4" s="834"/>
      <c r="G4" s="834"/>
      <c r="H4" s="834"/>
      <c r="I4" s="834"/>
      <c r="J4" s="833" t="s">
        <v>98</v>
      </c>
      <c r="K4" s="834"/>
      <c r="L4" s="834"/>
      <c r="M4" s="834"/>
      <c r="N4" s="834"/>
      <c r="O4" s="836"/>
    </row>
    <row r="5" spans="1:15" ht="24.95" customHeight="1">
      <c r="A5" s="1005"/>
      <c r="B5" s="835" t="s">
        <v>107</v>
      </c>
      <c r="C5" s="834"/>
      <c r="D5" s="834" t="s">
        <v>99</v>
      </c>
      <c r="E5" s="834"/>
      <c r="F5" s="834" t="s">
        <v>580</v>
      </c>
      <c r="G5" s="834"/>
      <c r="H5" s="834" t="s">
        <v>100</v>
      </c>
      <c r="I5" s="834"/>
      <c r="J5" s="838"/>
      <c r="K5" s="832" t="s">
        <v>436</v>
      </c>
      <c r="L5" s="832" t="s">
        <v>437</v>
      </c>
      <c r="M5" s="834" t="s">
        <v>101</v>
      </c>
      <c r="N5" s="832" t="s">
        <v>435</v>
      </c>
      <c r="O5" s="836" t="s">
        <v>35</v>
      </c>
    </row>
    <row r="6" spans="1:15" ht="24.95" customHeight="1">
      <c r="A6" s="958"/>
      <c r="B6" s="400" t="s">
        <v>102</v>
      </c>
      <c r="C6" s="399" t="s">
        <v>103</v>
      </c>
      <c r="D6" s="399" t="s">
        <v>102</v>
      </c>
      <c r="E6" s="399" t="s">
        <v>103</v>
      </c>
      <c r="F6" s="399" t="s">
        <v>102</v>
      </c>
      <c r="G6" s="399" t="s">
        <v>103</v>
      </c>
      <c r="H6" s="399" t="s">
        <v>102</v>
      </c>
      <c r="I6" s="399" t="s">
        <v>103</v>
      </c>
      <c r="J6" s="834"/>
      <c r="K6" s="834"/>
      <c r="L6" s="834"/>
      <c r="M6" s="834"/>
      <c r="N6" s="834"/>
      <c r="O6" s="836"/>
    </row>
    <row r="7" spans="1:15" ht="24.95" customHeight="1">
      <c r="A7" s="149" t="s">
        <v>0</v>
      </c>
      <c r="B7" s="152">
        <v>1</v>
      </c>
      <c r="C7" s="153">
        <v>1532</v>
      </c>
      <c r="D7" s="173">
        <v>0</v>
      </c>
      <c r="E7" s="173">
        <v>0</v>
      </c>
      <c r="F7" s="173">
        <v>1</v>
      </c>
      <c r="G7" s="173">
        <v>1532</v>
      </c>
      <c r="H7" s="173">
        <v>0</v>
      </c>
      <c r="I7" s="173">
        <v>0</v>
      </c>
      <c r="J7" s="171">
        <v>988</v>
      </c>
      <c r="K7" s="173">
        <v>705</v>
      </c>
      <c r="L7" s="173">
        <v>50</v>
      </c>
      <c r="M7" s="173">
        <v>161</v>
      </c>
      <c r="N7" s="173">
        <v>2</v>
      </c>
      <c r="O7" s="174">
        <v>70</v>
      </c>
    </row>
    <row r="8" spans="1:15" ht="24.95" customHeight="1">
      <c r="A8" s="149" t="s">
        <v>252</v>
      </c>
      <c r="B8" s="152">
        <v>1</v>
      </c>
      <c r="C8" s="153">
        <v>1624</v>
      </c>
      <c r="D8" s="173">
        <v>0</v>
      </c>
      <c r="E8" s="173">
        <v>0</v>
      </c>
      <c r="F8" s="173">
        <v>1</v>
      </c>
      <c r="G8" s="173">
        <v>1624</v>
      </c>
      <c r="H8" s="173">
        <v>0</v>
      </c>
      <c r="I8" s="173">
        <v>0</v>
      </c>
      <c r="J8" s="171">
        <v>1132</v>
      </c>
      <c r="K8" s="173">
        <v>808</v>
      </c>
      <c r="L8" s="173">
        <v>25</v>
      </c>
      <c r="M8" s="173">
        <v>80</v>
      </c>
      <c r="N8" s="173">
        <v>3</v>
      </c>
      <c r="O8" s="174">
        <v>216</v>
      </c>
    </row>
    <row r="9" spans="1:15" ht="24.95" customHeight="1">
      <c r="A9" s="149" t="s">
        <v>262</v>
      </c>
      <c r="B9" s="152">
        <v>1</v>
      </c>
      <c r="C9" s="153">
        <v>854</v>
      </c>
      <c r="D9" s="173">
        <v>0</v>
      </c>
      <c r="E9" s="173">
        <v>0</v>
      </c>
      <c r="F9" s="173">
        <v>1</v>
      </c>
      <c r="G9" s="173">
        <v>854</v>
      </c>
      <c r="H9" s="173">
        <v>0</v>
      </c>
      <c r="I9" s="173">
        <v>0</v>
      </c>
      <c r="J9" s="171">
        <v>1050</v>
      </c>
      <c r="K9" s="173">
        <v>722</v>
      </c>
      <c r="L9" s="173">
        <v>12</v>
      </c>
      <c r="M9" s="173">
        <v>263</v>
      </c>
      <c r="N9" s="173">
        <v>3</v>
      </c>
      <c r="O9" s="174">
        <v>50</v>
      </c>
    </row>
    <row r="10" spans="1:15" ht="24.95" customHeight="1">
      <c r="A10" s="660" t="s">
        <v>686</v>
      </c>
      <c r="B10" s="228">
        <v>1</v>
      </c>
      <c r="C10" s="229">
        <v>1366</v>
      </c>
      <c r="D10" s="173">
        <v>0</v>
      </c>
      <c r="E10" s="173">
        <v>0</v>
      </c>
      <c r="F10" s="709">
        <v>1</v>
      </c>
      <c r="G10" s="709">
        <v>1366</v>
      </c>
      <c r="H10" s="173">
        <v>0</v>
      </c>
      <c r="I10" s="173">
        <v>0</v>
      </c>
      <c r="J10" s="706">
        <f>SUM(K10:O10)</f>
        <v>988</v>
      </c>
      <c r="K10" s="709">
        <v>740</v>
      </c>
      <c r="L10" s="709">
        <v>58</v>
      </c>
      <c r="M10" s="709">
        <v>162</v>
      </c>
      <c r="N10" s="709">
        <v>4</v>
      </c>
      <c r="O10" s="710">
        <v>24</v>
      </c>
    </row>
    <row r="11" spans="1:15" ht="24.95" customHeight="1">
      <c r="A11" s="660" t="s">
        <v>787</v>
      </c>
      <c r="B11" s="228">
        <v>1</v>
      </c>
      <c r="C11" s="229">
        <v>1569</v>
      </c>
      <c r="D11" s="173">
        <v>0</v>
      </c>
      <c r="E11" s="173">
        <v>0</v>
      </c>
      <c r="F11" s="709">
        <v>1</v>
      </c>
      <c r="G11" s="709">
        <v>1569</v>
      </c>
      <c r="H11" s="173">
        <v>0</v>
      </c>
      <c r="I11" s="173">
        <v>0</v>
      </c>
      <c r="J11" s="706">
        <f>SUM(K11:O11)</f>
        <v>1362</v>
      </c>
      <c r="K11" s="709">
        <v>958</v>
      </c>
      <c r="L11" s="709">
        <v>111</v>
      </c>
      <c r="M11" s="709">
        <v>257</v>
      </c>
      <c r="N11" s="709">
        <v>1</v>
      </c>
      <c r="O11" s="710">
        <v>35</v>
      </c>
    </row>
    <row r="12" spans="1:15" ht="21" customHeight="1">
      <c r="A12" s="596" t="s">
        <v>793</v>
      </c>
      <c r="B12" s="308">
        <v>1</v>
      </c>
      <c r="C12" s="309">
        <v>1501</v>
      </c>
      <c r="D12" s="173">
        <v>0</v>
      </c>
      <c r="E12" s="173">
        <v>0</v>
      </c>
      <c r="F12" s="575">
        <v>1</v>
      </c>
      <c r="G12" s="575">
        <v>1501</v>
      </c>
      <c r="H12" s="173">
        <v>0</v>
      </c>
      <c r="I12" s="173">
        <v>0</v>
      </c>
      <c r="J12" s="517">
        <v>1921</v>
      </c>
      <c r="K12" s="575">
        <v>1501</v>
      </c>
      <c r="L12" s="575">
        <v>137</v>
      </c>
      <c r="M12" s="575">
        <v>209</v>
      </c>
      <c r="N12" s="575">
        <v>0</v>
      </c>
      <c r="O12" s="576">
        <v>74</v>
      </c>
    </row>
    <row r="13" spans="1:15" ht="17.25" customHeight="1">
      <c r="A13" s="10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>
      <c r="A14" s="976" t="s">
        <v>694</v>
      </c>
      <c r="B14" s="976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</sheetData>
  <mergeCells count="16">
    <mergeCell ref="A3:B3"/>
    <mergeCell ref="A1:C1"/>
    <mergeCell ref="A14:B14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  <mergeCell ref="M5:M6"/>
    <mergeCell ref="N5:N6"/>
    <mergeCell ref="O5:O6"/>
  </mergeCells>
  <phoneticPr fontId="3" type="noConversion"/>
  <pageMargins left="0.23622047244094491" right="0.19685039370078741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workbookViewId="0">
      <selection activeCell="U31" sqref="U31"/>
    </sheetView>
  </sheetViews>
  <sheetFormatPr defaultColWidth="9" defaultRowHeight="13.5"/>
  <cols>
    <col min="1" max="1" width="9.75" style="84" customWidth="1"/>
    <col min="2" max="2" width="7.625" style="84" customWidth="1"/>
    <col min="3" max="3" width="5.75" style="84" customWidth="1"/>
    <col min="4" max="8" width="6.5" style="84" customWidth="1"/>
    <col min="9" max="9" width="7.375" style="84" customWidth="1"/>
    <col min="10" max="11" width="8.125" style="84" customWidth="1"/>
    <col min="12" max="14" width="7.625" style="84" customWidth="1"/>
    <col min="15" max="15" width="10.625" style="84" customWidth="1"/>
    <col min="16" max="18" width="7.625" style="84" customWidth="1"/>
    <col min="19" max="19" width="10.625" style="84" customWidth="1"/>
    <col min="20" max="22" width="7.625" style="84" customWidth="1"/>
    <col min="23" max="23" width="10.625" style="84" customWidth="1"/>
    <col min="24" max="26" width="7.625" style="84" customWidth="1"/>
    <col min="27" max="27" width="10.625" style="84" customWidth="1"/>
    <col min="28" max="16384" width="9" style="84"/>
  </cols>
  <sheetData>
    <row r="1" spans="1:27" s="110" customFormat="1" ht="20.25" customHeight="1">
      <c r="A1" s="1006" t="s">
        <v>785</v>
      </c>
      <c r="B1" s="1006"/>
      <c r="C1" s="100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0.25" customHeight="1">
      <c r="A3" s="840" t="s">
        <v>781</v>
      </c>
      <c r="B3" s="840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ht="24.95" customHeight="1">
      <c r="A4" s="834" t="s">
        <v>438</v>
      </c>
      <c r="B4" s="834" t="s">
        <v>449</v>
      </c>
      <c r="C4" s="834"/>
      <c r="D4" s="834"/>
      <c r="E4" s="834"/>
      <c r="F4" s="834"/>
      <c r="G4" s="834"/>
      <c r="H4" s="834"/>
      <c r="I4" s="834"/>
      <c r="J4" s="834"/>
      <c r="K4" s="834"/>
      <c r="L4" s="834" t="s">
        <v>439</v>
      </c>
      <c r="M4" s="834"/>
      <c r="N4" s="834"/>
      <c r="O4" s="834"/>
      <c r="P4" s="834" t="s">
        <v>440</v>
      </c>
      <c r="Q4" s="834"/>
      <c r="R4" s="834"/>
      <c r="S4" s="834"/>
      <c r="T4" s="834" t="s">
        <v>441</v>
      </c>
      <c r="U4" s="834"/>
      <c r="V4" s="834"/>
      <c r="W4" s="836"/>
      <c r="X4" s="836" t="s">
        <v>434</v>
      </c>
      <c r="Y4" s="942"/>
      <c r="Z4" s="942"/>
      <c r="AA4" s="942"/>
    </row>
    <row r="5" spans="1:27" ht="29.25" customHeight="1">
      <c r="A5" s="834"/>
      <c r="B5" s="834" t="s">
        <v>442</v>
      </c>
      <c r="C5" s="833" t="s">
        <v>443</v>
      </c>
      <c r="D5" s="834"/>
      <c r="E5" s="834"/>
      <c r="F5" s="833" t="s">
        <v>444</v>
      </c>
      <c r="G5" s="834"/>
      <c r="H5" s="834"/>
      <c r="I5" s="841" t="s">
        <v>445</v>
      </c>
      <c r="J5" s="832"/>
      <c r="K5" s="832"/>
      <c r="L5" s="833" t="s">
        <v>442</v>
      </c>
      <c r="M5" s="833" t="s">
        <v>443</v>
      </c>
      <c r="N5" s="833" t="s">
        <v>444</v>
      </c>
      <c r="O5" s="841" t="s">
        <v>446</v>
      </c>
      <c r="P5" s="833" t="s">
        <v>442</v>
      </c>
      <c r="Q5" s="833" t="s">
        <v>92</v>
      </c>
      <c r="R5" s="833" t="s">
        <v>444</v>
      </c>
      <c r="S5" s="841" t="s">
        <v>446</v>
      </c>
      <c r="T5" s="833" t="s">
        <v>442</v>
      </c>
      <c r="U5" s="833" t="s">
        <v>443</v>
      </c>
      <c r="V5" s="833" t="s">
        <v>444</v>
      </c>
      <c r="W5" s="841" t="s">
        <v>446</v>
      </c>
      <c r="X5" s="833" t="s">
        <v>442</v>
      </c>
      <c r="Y5" s="833" t="s">
        <v>443</v>
      </c>
      <c r="Z5" s="833" t="s">
        <v>93</v>
      </c>
      <c r="AA5" s="845" t="s">
        <v>446</v>
      </c>
    </row>
    <row r="6" spans="1:27" ht="24.95" customHeight="1">
      <c r="A6" s="834"/>
      <c r="B6" s="836"/>
      <c r="C6" s="402"/>
      <c r="D6" s="400" t="s">
        <v>447</v>
      </c>
      <c r="E6" s="401" t="s">
        <v>448</v>
      </c>
      <c r="F6" s="402"/>
      <c r="G6" s="400" t="s">
        <v>447</v>
      </c>
      <c r="H6" s="401" t="s">
        <v>448</v>
      </c>
      <c r="I6" s="424"/>
      <c r="J6" s="405" t="s">
        <v>447</v>
      </c>
      <c r="K6" s="398" t="s">
        <v>448</v>
      </c>
      <c r="L6" s="838"/>
      <c r="M6" s="838"/>
      <c r="N6" s="838"/>
      <c r="O6" s="842"/>
      <c r="P6" s="838"/>
      <c r="Q6" s="838"/>
      <c r="R6" s="838"/>
      <c r="S6" s="842"/>
      <c r="T6" s="838"/>
      <c r="U6" s="838"/>
      <c r="V6" s="838"/>
      <c r="W6" s="842"/>
      <c r="X6" s="838"/>
      <c r="Y6" s="838"/>
      <c r="Z6" s="838"/>
      <c r="AA6" s="846"/>
    </row>
    <row r="7" spans="1:27" s="114" customFormat="1" ht="24.95" customHeight="1">
      <c r="A7" s="180" t="s">
        <v>0</v>
      </c>
      <c r="B7" s="181">
        <f t="shared" ref="B7" si="0">SUM(L7,P7,T7,X7)</f>
        <v>1</v>
      </c>
      <c r="C7" s="182">
        <f t="shared" ref="C7" si="1">SUM(M7,Q7,U7,Y7)</f>
        <v>0</v>
      </c>
      <c r="D7" s="182">
        <v>0</v>
      </c>
      <c r="E7" s="182">
        <v>0</v>
      </c>
      <c r="F7" s="182">
        <v>7</v>
      </c>
      <c r="G7" s="182">
        <v>4</v>
      </c>
      <c r="H7" s="182">
        <v>3</v>
      </c>
      <c r="I7" s="182">
        <f>SUM(O7,S7,W7,AA7)</f>
        <v>48</v>
      </c>
      <c r="J7" s="182">
        <v>23</v>
      </c>
      <c r="K7" s="182">
        <v>25</v>
      </c>
      <c r="L7" s="182">
        <v>1</v>
      </c>
      <c r="M7" s="182">
        <v>0</v>
      </c>
      <c r="N7" s="182">
        <v>7</v>
      </c>
      <c r="O7" s="182">
        <v>48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2">
        <v>0</v>
      </c>
      <c r="AA7" s="183">
        <v>0</v>
      </c>
    </row>
    <row r="8" spans="1:27" s="114" customFormat="1" ht="24.95" customHeight="1">
      <c r="A8" s="180" t="s">
        <v>252</v>
      </c>
      <c r="B8" s="181">
        <v>1</v>
      </c>
      <c r="C8" s="182">
        <v>2</v>
      </c>
      <c r="D8" s="182">
        <v>0</v>
      </c>
      <c r="E8" s="182">
        <v>0</v>
      </c>
      <c r="F8" s="182">
        <v>5</v>
      </c>
      <c r="G8" s="182">
        <v>0</v>
      </c>
      <c r="H8" s="182">
        <v>0</v>
      </c>
      <c r="I8" s="182">
        <v>44</v>
      </c>
      <c r="J8" s="182">
        <v>21</v>
      </c>
      <c r="K8" s="182">
        <v>23</v>
      </c>
      <c r="L8" s="182">
        <v>1</v>
      </c>
      <c r="M8" s="182">
        <v>2</v>
      </c>
      <c r="N8" s="182">
        <v>5</v>
      </c>
      <c r="O8" s="182">
        <v>44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2">
        <v>0</v>
      </c>
      <c r="AA8" s="183">
        <v>0</v>
      </c>
    </row>
    <row r="9" spans="1:27" s="114" customFormat="1" ht="24.95" customHeight="1">
      <c r="A9" s="180" t="s">
        <v>262</v>
      </c>
      <c r="B9" s="181">
        <v>1</v>
      </c>
      <c r="C9" s="182">
        <v>7</v>
      </c>
      <c r="D9" s="182">
        <v>0</v>
      </c>
      <c r="E9" s="182">
        <v>0</v>
      </c>
      <c r="F9" s="182">
        <v>7</v>
      </c>
      <c r="G9" s="182">
        <v>0</v>
      </c>
      <c r="H9" s="182">
        <v>0</v>
      </c>
      <c r="I9" s="182">
        <v>44</v>
      </c>
      <c r="J9" s="182">
        <v>22</v>
      </c>
      <c r="K9" s="182">
        <v>22</v>
      </c>
      <c r="L9" s="182">
        <v>1</v>
      </c>
      <c r="M9" s="182">
        <v>7</v>
      </c>
      <c r="N9" s="182">
        <v>7</v>
      </c>
      <c r="O9" s="182">
        <v>44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2">
        <v>0</v>
      </c>
      <c r="AA9" s="183">
        <v>0</v>
      </c>
    </row>
    <row r="10" spans="1:27" s="114" customFormat="1" ht="24.95" customHeight="1">
      <c r="A10" s="324" t="s">
        <v>686</v>
      </c>
      <c r="B10" s="181">
        <v>1</v>
      </c>
      <c r="C10" s="234">
        <v>5</v>
      </c>
      <c r="D10" s="234">
        <v>3</v>
      </c>
      <c r="E10" s="234">
        <v>2</v>
      </c>
      <c r="F10" s="234">
        <v>10</v>
      </c>
      <c r="G10" s="234">
        <v>4</v>
      </c>
      <c r="H10" s="234">
        <v>6</v>
      </c>
      <c r="I10" s="234">
        <v>39</v>
      </c>
      <c r="J10" s="234">
        <v>21</v>
      </c>
      <c r="K10" s="234">
        <v>18</v>
      </c>
      <c r="L10" s="234">
        <v>1</v>
      </c>
      <c r="M10" s="234">
        <v>5</v>
      </c>
      <c r="N10" s="234">
        <v>10</v>
      </c>
      <c r="O10" s="182">
        <v>39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3">
        <v>0</v>
      </c>
    </row>
    <row r="11" spans="1:27" s="114" customFormat="1" ht="24.95" customHeight="1">
      <c r="A11" s="324" t="s">
        <v>787</v>
      </c>
      <c r="B11" s="181">
        <v>1</v>
      </c>
      <c r="C11" s="234">
        <v>7</v>
      </c>
      <c r="D11" s="234">
        <v>2</v>
      </c>
      <c r="E11" s="234">
        <v>5</v>
      </c>
      <c r="F11" s="234">
        <v>6</v>
      </c>
      <c r="G11" s="234">
        <v>2</v>
      </c>
      <c r="H11" s="234">
        <v>4</v>
      </c>
      <c r="I11" s="234">
        <v>40</v>
      </c>
      <c r="J11" s="234">
        <v>21</v>
      </c>
      <c r="K11" s="234">
        <v>19</v>
      </c>
      <c r="L11" s="234">
        <v>1</v>
      </c>
      <c r="M11" s="234">
        <v>7</v>
      </c>
      <c r="N11" s="234">
        <v>6</v>
      </c>
      <c r="O11" s="182">
        <v>40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2">
        <v>0</v>
      </c>
      <c r="AA11" s="183">
        <v>0</v>
      </c>
    </row>
    <row r="12" spans="1:27" ht="25.5" customHeight="1">
      <c r="A12" s="600" t="s">
        <v>793</v>
      </c>
      <c r="B12" s="184">
        <v>1</v>
      </c>
      <c r="C12" s="551">
        <v>9</v>
      </c>
      <c r="D12" s="551">
        <v>4</v>
      </c>
      <c r="E12" s="551">
        <v>5</v>
      </c>
      <c r="F12" s="551">
        <v>12</v>
      </c>
      <c r="G12" s="551">
        <v>6</v>
      </c>
      <c r="H12" s="551">
        <v>6</v>
      </c>
      <c r="I12" s="551">
        <v>37</v>
      </c>
      <c r="J12" s="551">
        <v>20</v>
      </c>
      <c r="K12" s="551">
        <v>17</v>
      </c>
      <c r="L12" s="551">
        <v>1</v>
      </c>
      <c r="M12" s="551">
        <v>9</v>
      </c>
      <c r="N12" s="551">
        <v>12</v>
      </c>
      <c r="O12" s="185">
        <v>37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3">
        <v>0</v>
      </c>
    </row>
    <row r="13" spans="1:27" ht="20.25" customHeight="1">
      <c r="A13" s="22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ht="24.95" customHeight="1">
      <c r="A14" s="806" t="s">
        <v>820</v>
      </c>
      <c r="B14" s="80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</sheetData>
  <mergeCells count="29">
    <mergeCell ref="A14:B14"/>
    <mergeCell ref="A1:C1"/>
    <mergeCell ref="X4:AA4"/>
    <mergeCell ref="B5:B6"/>
    <mergeCell ref="C5:E5"/>
    <mergeCell ref="F5:H5"/>
    <mergeCell ref="I5:K5"/>
    <mergeCell ref="T4:W4"/>
    <mergeCell ref="T5:T6"/>
    <mergeCell ref="U5:U6"/>
    <mergeCell ref="V5:V6"/>
    <mergeCell ref="W5:W6"/>
    <mergeCell ref="X5:X6"/>
    <mergeCell ref="Y5:Y6"/>
    <mergeCell ref="Z5:Z6"/>
    <mergeCell ref="AA5:AA6"/>
    <mergeCell ref="A4:A6"/>
    <mergeCell ref="B4:K4"/>
    <mergeCell ref="L4:O4"/>
    <mergeCell ref="P4:S4"/>
    <mergeCell ref="A3:B3"/>
    <mergeCell ref="L5:L6"/>
    <mergeCell ref="M5:M6"/>
    <mergeCell ref="N5:N6"/>
    <mergeCell ref="O5:O6"/>
    <mergeCell ref="P5:P6"/>
    <mergeCell ref="Q5:Q6"/>
    <mergeCell ref="R5:R6"/>
    <mergeCell ref="S5:S6"/>
  </mergeCells>
  <phoneticPr fontId="3" type="noConversion"/>
  <pageMargins left="0.25" right="0.18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workbookViewId="0">
      <selection activeCell="B11" sqref="B11:Z11"/>
    </sheetView>
  </sheetViews>
  <sheetFormatPr defaultRowHeight="13.5"/>
  <cols>
    <col min="1" max="1" width="10.125" style="141" customWidth="1"/>
    <col min="2" max="2" width="7.5" style="141" customWidth="1"/>
    <col min="3" max="4" width="5" style="141" customWidth="1"/>
    <col min="5" max="6" width="5.75" style="141" customWidth="1"/>
    <col min="7" max="7" width="7" style="141" customWidth="1"/>
    <col min="8" max="8" width="7.875" style="141" customWidth="1"/>
    <col min="9" max="9" width="6.25" style="141" customWidth="1"/>
    <col min="10" max="11" width="7.75" style="141" customWidth="1"/>
    <col min="12" max="12" width="8" style="141" customWidth="1"/>
    <col min="13" max="13" width="9.625" style="141" customWidth="1"/>
    <col min="14" max="14" width="8.375" style="141" customWidth="1"/>
    <col min="15" max="15" width="8.5" style="141" customWidth="1"/>
    <col min="16" max="16" width="7.75" style="141" customWidth="1"/>
    <col min="17" max="17" width="8.125" style="141" customWidth="1"/>
    <col min="18" max="18" width="9" style="141" customWidth="1"/>
    <col min="19" max="19" width="11.125" style="141" customWidth="1"/>
    <col min="20" max="20" width="9.875" style="141" customWidth="1"/>
    <col min="21" max="21" width="9.5" style="141" customWidth="1"/>
    <col min="22" max="22" width="8.125" style="141" customWidth="1"/>
    <col min="23" max="23" width="6.25" style="141" customWidth="1"/>
    <col min="24" max="24" width="8" style="141" customWidth="1"/>
    <col min="25" max="25" width="8.375" style="141" customWidth="1"/>
    <col min="26" max="26" width="6.75" style="141" customWidth="1"/>
    <col min="27" max="252" width="9" style="141"/>
    <col min="253" max="253" width="7" style="141" customWidth="1"/>
    <col min="254" max="254" width="7.375" style="141" customWidth="1"/>
    <col min="255" max="255" width="6.125" style="141" customWidth="1"/>
    <col min="256" max="256" width="5.875" style="141" customWidth="1"/>
    <col min="257" max="257" width="6.625" style="141" customWidth="1"/>
    <col min="258" max="259" width="8.75" style="141" customWidth="1"/>
    <col min="260" max="267" width="7.875" style="141" customWidth="1"/>
    <col min="268" max="508" width="9" style="141"/>
    <col min="509" max="509" width="7" style="141" customWidth="1"/>
    <col min="510" max="510" width="7.375" style="141" customWidth="1"/>
    <col min="511" max="511" width="6.125" style="141" customWidth="1"/>
    <col min="512" max="512" width="5.875" style="141" customWidth="1"/>
    <col min="513" max="513" width="6.625" style="141" customWidth="1"/>
    <col min="514" max="515" width="8.75" style="141" customWidth="1"/>
    <col min="516" max="523" width="7.875" style="141" customWidth="1"/>
    <col min="524" max="764" width="9" style="141"/>
    <col min="765" max="765" width="7" style="141" customWidth="1"/>
    <col min="766" max="766" width="7.375" style="141" customWidth="1"/>
    <col min="767" max="767" width="6.125" style="141" customWidth="1"/>
    <col min="768" max="768" width="5.875" style="141" customWidth="1"/>
    <col min="769" max="769" width="6.625" style="141" customWidth="1"/>
    <col min="770" max="771" width="8.75" style="141" customWidth="1"/>
    <col min="772" max="779" width="7.875" style="141" customWidth="1"/>
    <col min="780" max="1020" width="9" style="141"/>
    <col min="1021" max="1021" width="7" style="141" customWidth="1"/>
    <col min="1022" max="1022" width="7.375" style="141" customWidth="1"/>
    <col min="1023" max="1023" width="6.125" style="141" customWidth="1"/>
    <col min="1024" max="1024" width="5.875" style="141" customWidth="1"/>
    <col min="1025" max="1025" width="6.625" style="141" customWidth="1"/>
    <col min="1026" max="1027" width="8.75" style="141" customWidth="1"/>
    <col min="1028" max="1035" width="7.875" style="141" customWidth="1"/>
    <col min="1036" max="1276" width="9" style="141"/>
    <col min="1277" max="1277" width="7" style="141" customWidth="1"/>
    <col min="1278" max="1278" width="7.375" style="141" customWidth="1"/>
    <col min="1279" max="1279" width="6.125" style="141" customWidth="1"/>
    <col min="1280" max="1280" width="5.875" style="141" customWidth="1"/>
    <col min="1281" max="1281" width="6.625" style="141" customWidth="1"/>
    <col min="1282" max="1283" width="8.75" style="141" customWidth="1"/>
    <col min="1284" max="1291" width="7.875" style="141" customWidth="1"/>
    <col min="1292" max="1532" width="9" style="141"/>
    <col min="1533" max="1533" width="7" style="141" customWidth="1"/>
    <col min="1534" max="1534" width="7.375" style="141" customWidth="1"/>
    <col min="1535" max="1535" width="6.125" style="141" customWidth="1"/>
    <col min="1536" max="1536" width="5.875" style="141" customWidth="1"/>
    <col min="1537" max="1537" width="6.625" style="141" customWidth="1"/>
    <col min="1538" max="1539" width="8.75" style="141" customWidth="1"/>
    <col min="1540" max="1547" width="7.875" style="141" customWidth="1"/>
    <col min="1548" max="1788" width="9" style="141"/>
    <col min="1789" max="1789" width="7" style="141" customWidth="1"/>
    <col min="1790" max="1790" width="7.375" style="141" customWidth="1"/>
    <col min="1791" max="1791" width="6.125" style="141" customWidth="1"/>
    <col min="1792" max="1792" width="5.875" style="141" customWidth="1"/>
    <col min="1793" max="1793" width="6.625" style="141" customWidth="1"/>
    <col min="1794" max="1795" width="8.75" style="141" customWidth="1"/>
    <col min="1796" max="1803" width="7.875" style="141" customWidth="1"/>
    <col min="1804" max="2044" width="9" style="141"/>
    <col min="2045" max="2045" width="7" style="141" customWidth="1"/>
    <col min="2046" max="2046" width="7.375" style="141" customWidth="1"/>
    <col min="2047" max="2047" width="6.125" style="141" customWidth="1"/>
    <col min="2048" max="2048" width="5.875" style="141" customWidth="1"/>
    <col min="2049" max="2049" width="6.625" style="141" customWidth="1"/>
    <col min="2050" max="2051" width="8.75" style="141" customWidth="1"/>
    <col min="2052" max="2059" width="7.875" style="141" customWidth="1"/>
    <col min="2060" max="2300" width="9" style="141"/>
    <col min="2301" max="2301" width="7" style="141" customWidth="1"/>
    <col min="2302" max="2302" width="7.375" style="141" customWidth="1"/>
    <col min="2303" max="2303" width="6.125" style="141" customWidth="1"/>
    <col min="2304" max="2304" width="5.875" style="141" customWidth="1"/>
    <col min="2305" max="2305" width="6.625" style="141" customWidth="1"/>
    <col min="2306" max="2307" width="8.75" style="141" customWidth="1"/>
    <col min="2308" max="2315" width="7.875" style="141" customWidth="1"/>
    <col min="2316" max="2556" width="9" style="141"/>
    <col min="2557" max="2557" width="7" style="141" customWidth="1"/>
    <col min="2558" max="2558" width="7.375" style="141" customWidth="1"/>
    <col min="2559" max="2559" width="6.125" style="141" customWidth="1"/>
    <col min="2560" max="2560" width="5.875" style="141" customWidth="1"/>
    <col min="2561" max="2561" width="6.625" style="141" customWidth="1"/>
    <col min="2562" max="2563" width="8.75" style="141" customWidth="1"/>
    <col min="2564" max="2571" width="7.875" style="141" customWidth="1"/>
    <col min="2572" max="2812" width="9" style="141"/>
    <col min="2813" max="2813" width="7" style="141" customWidth="1"/>
    <col min="2814" max="2814" width="7.375" style="141" customWidth="1"/>
    <col min="2815" max="2815" width="6.125" style="141" customWidth="1"/>
    <col min="2816" max="2816" width="5.875" style="141" customWidth="1"/>
    <col min="2817" max="2817" width="6.625" style="141" customWidth="1"/>
    <col min="2818" max="2819" width="8.75" style="141" customWidth="1"/>
    <col min="2820" max="2827" width="7.875" style="141" customWidth="1"/>
    <col min="2828" max="3068" width="9" style="141"/>
    <col min="3069" max="3069" width="7" style="141" customWidth="1"/>
    <col min="3070" max="3070" width="7.375" style="141" customWidth="1"/>
    <col min="3071" max="3071" width="6.125" style="141" customWidth="1"/>
    <col min="3072" max="3072" width="5.875" style="141" customWidth="1"/>
    <col min="3073" max="3073" width="6.625" style="141" customWidth="1"/>
    <col min="3074" max="3075" width="8.75" style="141" customWidth="1"/>
    <col min="3076" max="3083" width="7.875" style="141" customWidth="1"/>
    <col min="3084" max="3324" width="9" style="141"/>
    <col min="3325" max="3325" width="7" style="141" customWidth="1"/>
    <col min="3326" max="3326" width="7.375" style="141" customWidth="1"/>
    <col min="3327" max="3327" width="6.125" style="141" customWidth="1"/>
    <col min="3328" max="3328" width="5.875" style="141" customWidth="1"/>
    <col min="3329" max="3329" width="6.625" style="141" customWidth="1"/>
    <col min="3330" max="3331" width="8.75" style="141" customWidth="1"/>
    <col min="3332" max="3339" width="7.875" style="141" customWidth="1"/>
    <col min="3340" max="3580" width="9" style="141"/>
    <col min="3581" max="3581" width="7" style="141" customWidth="1"/>
    <col min="3582" max="3582" width="7.375" style="141" customWidth="1"/>
    <col min="3583" max="3583" width="6.125" style="141" customWidth="1"/>
    <col min="3584" max="3584" width="5.875" style="141" customWidth="1"/>
    <col min="3585" max="3585" width="6.625" style="141" customWidth="1"/>
    <col min="3586" max="3587" width="8.75" style="141" customWidth="1"/>
    <col min="3588" max="3595" width="7.875" style="141" customWidth="1"/>
    <col min="3596" max="3836" width="9" style="141"/>
    <col min="3837" max="3837" width="7" style="141" customWidth="1"/>
    <col min="3838" max="3838" width="7.375" style="141" customWidth="1"/>
    <col min="3839" max="3839" width="6.125" style="141" customWidth="1"/>
    <col min="3840" max="3840" width="5.875" style="141" customWidth="1"/>
    <col min="3841" max="3841" width="6.625" style="141" customWidth="1"/>
    <col min="3842" max="3843" width="8.75" style="141" customWidth="1"/>
    <col min="3844" max="3851" width="7.875" style="141" customWidth="1"/>
    <col min="3852" max="4092" width="9" style="141"/>
    <col min="4093" max="4093" width="7" style="141" customWidth="1"/>
    <col min="4094" max="4094" width="7.375" style="141" customWidth="1"/>
    <col min="4095" max="4095" width="6.125" style="141" customWidth="1"/>
    <col min="4096" max="4096" width="5.875" style="141" customWidth="1"/>
    <col min="4097" max="4097" width="6.625" style="141" customWidth="1"/>
    <col min="4098" max="4099" width="8.75" style="141" customWidth="1"/>
    <col min="4100" max="4107" width="7.875" style="141" customWidth="1"/>
    <col min="4108" max="4348" width="9" style="141"/>
    <col min="4349" max="4349" width="7" style="141" customWidth="1"/>
    <col min="4350" max="4350" width="7.375" style="141" customWidth="1"/>
    <col min="4351" max="4351" width="6.125" style="141" customWidth="1"/>
    <col min="4352" max="4352" width="5.875" style="141" customWidth="1"/>
    <col min="4353" max="4353" width="6.625" style="141" customWidth="1"/>
    <col min="4354" max="4355" width="8.75" style="141" customWidth="1"/>
    <col min="4356" max="4363" width="7.875" style="141" customWidth="1"/>
    <col min="4364" max="4604" width="9" style="141"/>
    <col min="4605" max="4605" width="7" style="141" customWidth="1"/>
    <col min="4606" max="4606" width="7.375" style="141" customWidth="1"/>
    <col min="4607" max="4607" width="6.125" style="141" customWidth="1"/>
    <col min="4608" max="4608" width="5.875" style="141" customWidth="1"/>
    <col min="4609" max="4609" width="6.625" style="141" customWidth="1"/>
    <col min="4610" max="4611" width="8.75" style="141" customWidth="1"/>
    <col min="4612" max="4619" width="7.875" style="141" customWidth="1"/>
    <col min="4620" max="4860" width="9" style="141"/>
    <col min="4861" max="4861" width="7" style="141" customWidth="1"/>
    <col min="4862" max="4862" width="7.375" style="141" customWidth="1"/>
    <col min="4863" max="4863" width="6.125" style="141" customWidth="1"/>
    <col min="4864" max="4864" width="5.875" style="141" customWidth="1"/>
    <col min="4865" max="4865" width="6.625" style="141" customWidth="1"/>
    <col min="4866" max="4867" width="8.75" style="141" customWidth="1"/>
    <col min="4868" max="4875" width="7.875" style="141" customWidth="1"/>
    <col min="4876" max="5116" width="9" style="141"/>
    <col min="5117" max="5117" width="7" style="141" customWidth="1"/>
    <col min="5118" max="5118" width="7.375" style="141" customWidth="1"/>
    <col min="5119" max="5119" width="6.125" style="141" customWidth="1"/>
    <col min="5120" max="5120" width="5.875" style="141" customWidth="1"/>
    <col min="5121" max="5121" width="6.625" style="141" customWidth="1"/>
    <col min="5122" max="5123" width="8.75" style="141" customWidth="1"/>
    <col min="5124" max="5131" width="7.875" style="141" customWidth="1"/>
    <col min="5132" max="5372" width="9" style="141"/>
    <col min="5373" max="5373" width="7" style="141" customWidth="1"/>
    <col min="5374" max="5374" width="7.375" style="141" customWidth="1"/>
    <col min="5375" max="5375" width="6.125" style="141" customWidth="1"/>
    <col min="5376" max="5376" width="5.875" style="141" customWidth="1"/>
    <col min="5377" max="5377" width="6.625" style="141" customWidth="1"/>
    <col min="5378" max="5379" width="8.75" style="141" customWidth="1"/>
    <col min="5380" max="5387" width="7.875" style="141" customWidth="1"/>
    <col min="5388" max="5628" width="9" style="141"/>
    <col min="5629" max="5629" width="7" style="141" customWidth="1"/>
    <col min="5630" max="5630" width="7.375" style="141" customWidth="1"/>
    <col min="5631" max="5631" width="6.125" style="141" customWidth="1"/>
    <col min="5632" max="5632" width="5.875" style="141" customWidth="1"/>
    <col min="5633" max="5633" width="6.625" style="141" customWidth="1"/>
    <col min="5634" max="5635" width="8.75" style="141" customWidth="1"/>
    <col min="5636" max="5643" width="7.875" style="141" customWidth="1"/>
    <col min="5644" max="5884" width="9" style="141"/>
    <col min="5885" max="5885" width="7" style="141" customWidth="1"/>
    <col min="5886" max="5886" width="7.375" style="141" customWidth="1"/>
    <col min="5887" max="5887" width="6.125" style="141" customWidth="1"/>
    <col min="5888" max="5888" width="5.875" style="141" customWidth="1"/>
    <col min="5889" max="5889" width="6.625" style="141" customWidth="1"/>
    <col min="5890" max="5891" width="8.75" style="141" customWidth="1"/>
    <col min="5892" max="5899" width="7.875" style="141" customWidth="1"/>
    <col min="5900" max="6140" width="9" style="141"/>
    <col min="6141" max="6141" width="7" style="141" customWidth="1"/>
    <col min="6142" max="6142" width="7.375" style="141" customWidth="1"/>
    <col min="6143" max="6143" width="6.125" style="141" customWidth="1"/>
    <col min="6144" max="6144" width="5.875" style="141" customWidth="1"/>
    <col min="6145" max="6145" width="6.625" style="141" customWidth="1"/>
    <col min="6146" max="6147" width="8.75" style="141" customWidth="1"/>
    <col min="6148" max="6155" width="7.875" style="141" customWidth="1"/>
    <col min="6156" max="6396" width="9" style="141"/>
    <col min="6397" max="6397" width="7" style="141" customWidth="1"/>
    <col min="6398" max="6398" width="7.375" style="141" customWidth="1"/>
    <col min="6399" max="6399" width="6.125" style="141" customWidth="1"/>
    <col min="6400" max="6400" width="5.875" style="141" customWidth="1"/>
    <col min="6401" max="6401" width="6.625" style="141" customWidth="1"/>
    <col min="6402" max="6403" width="8.75" style="141" customWidth="1"/>
    <col min="6404" max="6411" width="7.875" style="141" customWidth="1"/>
    <col min="6412" max="6652" width="9" style="141"/>
    <col min="6653" max="6653" width="7" style="141" customWidth="1"/>
    <col min="6654" max="6654" width="7.375" style="141" customWidth="1"/>
    <col min="6655" max="6655" width="6.125" style="141" customWidth="1"/>
    <col min="6656" max="6656" width="5.875" style="141" customWidth="1"/>
    <col min="6657" max="6657" width="6.625" style="141" customWidth="1"/>
    <col min="6658" max="6659" width="8.75" style="141" customWidth="1"/>
    <col min="6660" max="6667" width="7.875" style="141" customWidth="1"/>
    <col min="6668" max="6908" width="9" style="141"/>
    <col min="6909" max="6909" width="7" style="141" customWidth="1"/>
    <col min="6910" max="6910" width="7.375" style="141" customWidth="1"/>
    <col min="6911" max="6911" width="6.125" style="141" customWidth="1"/>
    <col min="6912" max="6912" width="5.875" style="141" customWidth="1"/>
    <col min="6913" max="6913" width="6.625" style="141" customWidth="1"/>
    <col min="6914" max="6915" width="8.75" style="141" customWidth="1"/>
    <col min="6916" max="6923" width="7.875" style="141" customWidth="1"/>
    <col min="6924" max="7164" width="9" style="141"/>
    <col min="7165" max="7165" width="7" style="141" customWidth="1"/>
    <col min="7166" max="7166" width="7.375" style="141" customWidth="1"/>
    <col min="7167" max="7167" width="6.125" style="141" customWidth="1"/>
    <col min="7168" max="7168" width="5.875" style="141" customWidth="1"/>
    <col min="7169" max="7169" width="6.625" style="141" customWidth="1"/>
    <col min="7170" max="7171" width="8.75" style="141" customWidth="1"/>
    <col min="7172" max="7179" width="7.875" style="141" customWidth="1"/>
    <col min="7180" max="7420" width="9" style="141"/>
    <col min="7421" max="7421" width="7" style="141" customWidth="1"/>
    <col min="7422" max="7422" width="7.375" style="141" customWidth="1"/>
    <col min="7423" max="7423" width="6.125" style="141" customWidth="1"/>
    <col min="7424" max="7424" width="5.875" style="141" customWidth="1"/>
    <col min="7425" max="7425" width="6.625" style="141" customWidth="1"/>
    <col min="7426" max="7427" width="8.75" style="141" customWidth="1"/>
    <col min="7428" max="7435" width="7.875" style="141" customWidth="1"/>
    <col min="7436" max="7676" width="9" style="141"/>
    <col min="7677" max="7677" width="7" style="141" customWidth="1"/>
    <col min="7678" max="7678" width="7.375" style="141" customWidth="1"/>
    <col min="7679" max="7679" width="6.125" style="141" customWidth="1"/>
    <col min="7680" max="7680" width="5.875" style="141" customWidth="1"/>
    <col min="7681" max="7681" width="6.625" style="141" customWidth="1"/>
    <col min="7682" max="7683" width="8.75" style="141" customWidth="1"/>
    <col min="7684" max="7691" width="7.875" style="141" customWidth="1"/>
    <col min="7692" max="7932" width="9" style="141"/>
    <col min="7933" max="7933" width="7" style="141" customWidth="1"/>
    <col min="7934" max="7934" width="7.375" style="141" customWidth="1"/>
    <col min="7935" max="7935" width="6.125" style="141" customWidth="1"/>
    <col min="7936" max="7936" width="5.875" style="141" customWidth="1"/>
    <col min="7937" max="7937" width="6.625" style="141" customWidth="1"/>
    <col min="7938" max="7939" width="8.75" style="141" customWidth="1"/>
    <col min="7940" max="7947" width="7.875" style="141" customWidth="1"/>
    <col min="7948" max="8188" width="9" style="141"/>
    <col min="8189" max="8189" width="7" style="141" customWidth="1"/>
    <col min="8190" max="8190" width="7.375" style="141" customWidth="1"/>
    <col min="8191" max="8191" width="6.125" style="141" customWidth="1"/>
    <col min="8192" max="8192" width="5.875" style="141" customWidth="1"/>
    <col min="8193" max="8193" width="6.625" style="141" customWidth="1"/>
    <col min="8194" max="8195" width="8.75" style="141" customWidth="1"/>
    <col min="8196" max="8203" width="7.875" style="141" customWidth="1"/>
    <col min="8204" max="8444" width="9" style="141"/>
    <col min="8445" max="8445" width="7" style="141" customWidth="1"/>
    <col min="8446" max="8446" width="7.375" style="141" customWidth="1"/>
    <col min="8447" max="8447" width="6.125" style="141" customWidth="1"/>
    <col min="8448" max="8448" width="5.875" style="141" customWidth="1"/>
    <col min="8449" max="8449" width="6.625" style="141" customWidth="1"/>
    <col min="8450" max="8451" width="8.75" style="141" customWidth="1"/>
    <col min="8452" max="8459" width="7.875" style="141" customWidth="1"/>
    <col min="8460" max="8700" width="9" style="141"/>
    <col min="8701" max="8701" width="7" style="141" customWidth="1"/>
    <col min="8702" max="8702" width="7.375" style="141" customWidth="1"/>
    <col min="8703" max="8703" width="6.125" style="141" customWidth="1"/>
    <col min="8704" max="8704" width="5.875" style="141" customWidth="1"/>
    <col min="8705" max="8705" width="6.625" style="141" customWidth="1"/>
    <col min="8706" max="8707" width="8.75" style="141" customWidth="1"/>
    <col min="8708" max="8715" width="7.875" style="141" customWidth="1"/>
    <col min="8716" max="8956" width="9" style="141"/>
    <col min="8957" max="8957" width="7" style="141" customWidth="1"/>
    <col min="8958" max="8958" width="7.375" style="141" customWidth="1"/>
    <col min="8959" max="8959" width="6.125" style="141" customWidth="1"/>
    <col min="8960" max="8960" width="5.875" style="141" customWidth="1"/>
    <col min="8961" max="8961" width="6.625" style="141" customWidth="1"/>
    <col min="8962" max="8963" width="8.75" style="141" customWidth="1"/>
    <col min="8964" max="8971" width="7.875" style="141" customWidth="1"/>
    <col min="8972" max="9212" width="9" style="141"/>
    <col min="9213" max="9213" width="7" style="141" customWidth="1"/>
    <col min="9214" max="9214" width="7.375" style="141" customWidth="1"/>
    <col min="9215" max="9215" width="6.125" style="141" customWidth="1"/>
    <col min="9216" max="9216" width="5.875" style="141" customWidth="1"/>
    <col min="9217" max="9217" width="6.625" style="141" customWidth="1"/>
    <col min="9218" max="9219" width="8.75" style="141" customWidth="1"/>
    <col min="9220" max="9227" width="7.875" style="141" customWidth="1"/>
    <col min="9228" max="9468" width="9" style="141"/>
    <col min="9469" max="9469" width="7" style="141" customWidth="1"/>
    <col min="9470" max="9470" width="7.375" style="141" customWidth="1"/>
    <col min="9471" max="9471" width="6.125" style="141" customWidth="1"/>
    <col min="9472" max="9472" width="5.875" style="141" customWidth="1"/>
    <col min="9473" max="9473" width="6.625" style="141" customWidth="1"/>
    <col min="9474" max="9475" width="8.75" style="141" customWidth="1"/>
    <col min="9476" max="9483" width="7.875" style="141" customWidth="1"/>
    <col min="9484" max="9724" width="9" style="141"/>
    <col min="9725" max="9725" width="7" style="141" customWidth="1"/>
    <col min="9726" max="9726" width="7.375" style="141" customWidth="1"/>
    <col min="9727" max="9727" width="6.125" style="141" customWidth="1"/>
    <col min="9728" max="9728" width="5.875" style="141" customWidth="1"/>
    <col min="9729" max="9729" width="6.625" style="141" customWidth="1"/>
    <col min="9730" max="9731" width="8.75" style="141" customWidth="1"/>
    <col min="9732" max="9739" width="7.875" style="141" customWidth="1"/>
    <col min="9740" max="9980" width="9" style="141"/>
    <col min="9981" max="9981" width="7" style="141" customWidth="1"/>
    <col min="9982" max="9982" width="7.375" style="141" customWidth="1"/>
    <col min="9983" max="9983" width="6.125" style="141" customWidth="1"/>
    <col min="9984" max="9984" width="5.875" style="141" customWidth="1"/>
    <col min="9985" max="9985" width="6.625" style="141" customWidth="1"/>
    <col min="9986" max="9987" width="8.75" style="141" customWidth="1"/>
    <col min="9988" max="9995" width="7.875" style="141" customWidth="1"/>
    <col min="9996" max="10236" width="9" style="141"/>
    <col min="10237" max="10237" width="7" style="141" customWidth="1"/>
    <col min="10238" max="10238" width="7.375" style="141" customWidth="1"/>
    <col min="10239" max="10239" width="6.125" style="141" customWidth="1"/>
    <col min="10240" max="10240" width="5.875" style="141" customWidth="1"/>
    <col min="10241" max="10241" width="6.625" style="141" customWidth="1"/>
    <col min="10242" max="10243" width="8.75" style="141" customWidth="1"/>
    <col min="10244" max="10251" width="7.875" style="141" customWidth="1"/>
    <col min="10252" max="10492" width="9" style="141"/>
    <col min="10493" max="10493" width="7" style="141" customWidth="1"/>
    <col min="10494" max="10494" width="7.375" style="141" customWidth="1"/>
    <col min="10495" max="10495" width="6.125" style="141" customWidth="1"/>
    <col min="10496" max="10496" width="5.875" style="141" customWidth="1"/>
    <col min="10497" max="10497" width="6.625" style="141" customWidth="1"/>
    <col min="10498" max="10499" width="8.75" style="141" customWidth="1"/>
    <col min="10500" max="10507" width="7.875" style="141" customWidth="1"/>
    <col min="10508" max="10748" width="9" style="141"/>
    <col min="10749" max="10749" width="7" style="141" customWidth="1"/>
    <col min="10750" max="10750" width="7.375" style="141" customWidth="1"/>
    <col min="10751" max="10751" width="6.125" style="141" customWidth="1"/>
    <col min="10752" max="10752" width="5.875" style="141" customWidth="1"/>
    <col min="10753" max="10753" width="6.625" style="141" customWidth="1"/>
    <col min="10754" max="10755" width="8.75" style="141" customWidth="1"/>
    <col min="10756" max="10763" width="7.875" style="141" customWidth="1"/>
    <col min="10764" max="11004" width="9" style="141"/>
    <col min="11005" max="11005" width="7" style="141" customWidth="1"/>
    <col min="11006" max="11006" width="7.375" style="141" customWidth="1"/>
    <col min="11007" max="11007" width="6.125" style="141" customWidth="1"/>
    <col min="11008" max="11008" width="5.875" style="141" customWidth="1"/>
    <col min="11009" max="11009" width="6.625" style="141" customWidth="1"/>
    <col min="11010" max="11011" width="8.75" style="141" customWidth="1"/>
    <col min="11012" max="11019" width="7.875" style="141" customWidth="1"/>
    <col min="11020" max="11260" width="9" style="141"/>
    <col min="11261" max="11261" width="7" style="141" customWidth="1"/>
    <col min="11262" max="11262" width="7.375" style="141" customWidth="1"/>
    <col min="11263" max="11263" width="6.125" style="141" customWidth="1"/>
    <col min="11264" max="11264" width="5.875" style="141" customWidth="1"/>
    <col min="11265" max="11265" width="6.625" style="141" customWidth="1"/>
    <col min="11266" max="11267" width="8.75" style="141" customWidth="1"/>
    <col min="11268" max="11275" width="7.875" style="141" customWidth="1"/>
    <col min="11276" max="11516" width="9" style="141"/>
    <col min="11517" max="11517" width="7" style="141" customWidth="1"/>
    <col min="11518" max="11518" width="7.375" style="141" customWidth="1"/>
    <col min="11519" max="11519" width="6.125" style="141" customWidth="1"/>
    <col min="11520" max="11520" width="5.875" style="141" customWidth="1"/>
    <col min="11521" max="11521" width="6.625" style="141" customWidth="1"/>
    <col min="11522" max="11523" width="8.75" style="141" customWidth="1"/>
    <col min="11524" max="11531" width="7.875" style="141" customWidth="1"/>
    <col min="11532" max="11772" width="9" style="141"/>
    <col min="11773" max="11773" width="7" style="141" customWidth="1"/>
    <col min="11774" max="11774" width="7.375" style="141" customWidth="1"/>
    <col min="11775" max="11775" width="6.125" style="141" customWidth="1"/>
    <col min="11776" max="11776" width="5.875" style="141" customWidth="1"/>
    <col min="11777" max="11777" width="6.625" style="141" customWidth="1"/>
    <col min="11778" max="11779" width="8.75" style="141" customWidth="1"/>
    <col min="11780" max="11787" width="7.875" style="141" customWidth="1"/>
    <col min="11788" max="12028" width="9" style="141"/>
    <col min="12029" max="12029" width="7" style="141" customWidth="1"/>
    <col min="12030" max="12030" width="7.375" style="141" customWidth="1"/>
    <col min="12031" max="12031" width="6.125" style="141" customWidth="1"/>
    <col min="12032" max="12032" width="5.875" style="141" customWidth="1"/>
    <col min="12033" max="12033" width="6.625" style="141" customWidth="1"/>
    <col min="12034" max="12035" width="8.75" style="141" customWidth="1"/>
    <col min="12036" max="12043" width="7.875" style="141" customWidth="1"/>
    <col min="12044" max="12284" width="9" style="141"/>
    <col min="12285" max="12285" width="7" style="141" customWidth="1"/>
    <col min="12286" max="12286" width="7.375" style="141" customWidth="1"/>
    <col min="12287" max="12287" width="6.125" style="141" customWidth="1"/>
    <col min="12288" max="12288" width="5.875" style="141" customWidth="1"/>
    <col min="12289" max="12289" width="6.625" style="141" customWidth="1"/>
    <col min="12290" max="12291" width="8.75" style="141" customWidth="1"/>
    <col min="12292" max="12299" width="7.875" style="141" customWidth="1"/>
    <col min="12300" max="12540" width="9" style="141"/>
    <col min="12541" max="12541" width="7" style="141" customWidth="1"/>
    <col min="12542" max="12542" width="7.375" style="141" customWidth="1"/>
    <col min="12543" max="12543" width="6.125" style="141" customWidth="1"/>
    <col min="12544" max="12544" width="5.875" style="141" customWidth="1"/>
    <col min="12545" max="12545" width="6.625" style="141" customWidth="1"/>
    <col min="12546" max="12547" width="8.75" style="141" customWidth="1"/>
    <col min="12548" max="12555" width="7.875" style="141" customWidth="1"/>
    <col min="12556" max="12796" width="9" style="141"/>
    <col min="12797" max="12797" width="7" style="141" customWidth="1"/>
    <col min="12798" max="12798" width="7.375" style="141" customWidth="1"/>
    <col min="12799" max="12799" width="6.125" style="141" customWidth="1"/>
    <col min="12800" max="12800" width="5.875" style="141" customWidth="1"/>
    <col min="12801" max="12801" width="6.625" style="141" customWidth="1"/>
    <col min="12802" max="12803" width="8.75" style="141" customWidth="1"/>
    <col min="12804" max="12811" width="7.875" style="141" customWidth="1"/>
    <col min="12812" max="13052" width="9" style="141"/>
    <col min="13053" max="13053" width="7" style="141" customWidth="1"/>
    <col min="13054" max="13054" width="7.375" style="141" customWidth="1"/>
    <col min="13055" max="13055" width="6.125" style="141" customWidth="1"/>
    <col min="13056" max="13056" width="5.875" style="141" customWidth="1"/>
    <col min="13057" max="13057" width="6.625" style="141" customWidth="1"/>
    <col min="13058" max="13059" width="8.75" style="141" customWidth="1"/>
    <col min="13060" max="13067" width="7.875" style="141" customWidth="1"/>
    <col min="13068" max="13308" width="9" style="141"/>
    <col min="13309" max="13309" width="7" style="141" customWidth="1"/>
    <col min="13310" max="13310" width="7.375" style="141" customWidth="1"/>
    <col min="13311" max="13311" width="6.125" style="141" customWidth="1"/>
    <col min="13312" max="13312" width="5.875" style="141" customWidth="1"/>
    <col min="13313" max="13313" width="6.625" style="141" customWidth="1"/>
    <col min="13314" max="13315" width="8.75" style="141" customWidth="1"/>
    <col min="13316" max="13323" width="7.875" style="141" customWidth="1"/>
    <col min="13324" max="13564" width="9" style="141"/>
    <col min="13565" max="13565" width="7" style="141" customWidth="1"/>
    <col min="13566" max="13566" width="7.375" style="141" customWidth="1"/>
    <col min="13567" max="13567" width="6.125" style="141" customWidth="1"/>
    <col min="13568" max="13568" width="5.875" style="141" customWidth="1"/>
    <col min="13569" max="13569" width="6.625" style="141" customWidth="1"/>
    <col min="13570" max="13571" width="8.75" style="141" customWidth="1"/>
    <col min="13572" max="13579" width="7.875" style="141" customWidth="1"/>
    <col min="13580" max="13820" width="9" style="141"/>
    <col min="13821" max="13821" width="7" style="141" customWidth="1"/>
    <col min="13822" max="13822" width="7.375" style="141" customWidth="1"/>
    <col min="13823" max="13823" width="6.125" style="141" customWidth="1"/>
    <col min="13824" max="13824" width="5.875" style="141" customWidth="1"/>
    <col min="13825" max="13825" width="6.625" style="141" customWidth="1"/>
    <col min="13826" max="13827" width="8.75" style="141" customWidth="1"/>
    <col min="13828" max="13835" width="7.875" style="141" customWidth="1"/>
    <col min="13836" max="14076" width="9" style="141"/>
    <col min="14077" max="14077" width="7" style="141" customWidth="1"/>
    <col min="14078" max="14078" width="7.375" style="141" customWidth="1"/>
    <col min="14079" max="14079" width="6.125" style="141" customWidth="1"/>
    <col min="14080" max="14080" width="5.875" style="141" customWidth="1"/>
    <col min="14081" max="14081" width="6.625" style="141" customWidth="1"/>
    <col min="14082" max="14083" width="8.75" style="141" customWidth="1"/>
    <col min="14084" max="14091" width="7.875" style="141" customWidth="1"/>
    <col min="14092" max="14332" width="9" style="141"/>
    <col min="14333" max="14333" width="7" style="141" customWidth="1"/>
    <col min="14334" max="14334" width="7.375" style="141" customWidth="1"/>
    <col min="14335" max="14335" width="6.125" style="141" customWidth="1"/>
    <col min="14336" max="14336" width="5.875" style="141" customWidth="1"/>
    <col min="14337" max="14337" width="6.625" style="141" customWidth="1"/>
    <col min="14338" max="14339" width="8.75" style="141" customWidth="1"/>
    <col min="14340" max="14347" width="7.875" style="141" customWidth="1"/>
    <col min="14348" max="14588" width="9" style="141"/>
    <col min="14589" max="14589" width="7" style="141" customWidth="1"/>
    <col min="14590" max="14590" width="7.375" style="141" customWidth="1"/>
    <col min="14591" max="14591" width="6.125" style="141" customWidth="1"/>
    <col min="14592" max="14592" width="5.875" style="141" customWidth="1"/>
    <col min="14593" max="14593" width="6.625" style="141" customWidth="1"/>
    <col min="14594" max="14595" width="8.75" style="141" customWidth="1"/>
    <col min="14596" max="14603" width="7.875" style="141" customWidth="1"/>
    <col min="14604" max="14844" width="9" style="141"/>
    <col min="14845" max="14845" width="7" style="141" customWidth="1"/>
    <col min="14846" max="14846" width="7.375" style="141" customWidth="1"/>
    <col min="14847" max="14847" width="6.125" style="141" customWidth="1"/>
    <col min="14848" max="14848" width="5.875" style="141" customWidth="1"/>
    <col min="14849" max="14849" width="6.625" style="141" customWidth="1"/>
    <col min="14850" max="14851" width="8.75" style="141" customWidth="1"/>
    <col min="14852" max="14859" width="7.875" style="141" customWidth="1"/>
    <col min="14860" max="15100" width="9" style="141"/>
    <col min="15101" max="15101" width="7" style="141" customWidth="1"/>
    <col min="15102" max="15102" width="7.375" style="141" customWidth="1"/>
    <col min="15103" max="15103" width="6.125" style="141" customWidth="1"/>
    <col min="15104" max="15104" width="5.875" style="141" customWidth="1"/>
    <col min="15105" max="15105" width="6.625" style="141" customWidth="1"/>
    <col min="15106" max="15107" width="8.75" style="141" customWidth="1"/>
    <col min="15108" max="15115" width="7.875" style="141" customWidth="1"/>
    <col min="15116" max="15356" width="9" style="141"/>
    <col min="15357" max="15357" width="7" style="141" customWidth="1"/>
    <col min="15358" max="15358" width="7.375" style="141" customWidth="1"/>
    <col min="15359" max="15359" width="6.125" style="141" customWidth="1"/>
    <col min="15360" max="15360" width="5.875" style="141" customWidth="1"/>
    <col min="15361" max="15361" width="6.625" style="141" customWidth="1"/>
    <col min="15362" max="15363" width="8.75" style="141" customWidth="1"/>
    <col min="15364" max="15371" width="7.875" style="141" customWidth="1"/>
    <col min="15372" max="15612" width="9" style="141"/>
    <col min="15613" max="15613" width="7" style="141" customWidth="1"/>
    <col min="15614" max="15614" width="7.375" style="141" customWidth="1"/>
    <col min="15615" max="15615" width="6.125" style="141" customWidth="1"/>
    <col min="15616" max="15616" width="5.875" style="141" customWidth="1"/>
    <col min="15617" max="15617" width="6.625" style="141" customWidth="1"/>
    <col min="15618" max="15619" width="8.75" style="141" customWidth="1"/>
    <col min="15620" max="15627" width="7.875" style="141" customWidth="1"/>
    <col min="15628" max="15868" width="9" style="141"/>
    <col min="15869" max="15869" width="7" style="141" customWidth="1"/>
    <col min="15870" max="15870" width="7.375" style="141" customWidth="1"/>
    <col min="15871" max="15871" width="6.125" style="141" customWidth="1"/>
    <col min="15872" max="15872" width="5.875" style="141" customWidth="1"/>
    <col min="15873" max="15873" width="6.625" style="141" customWidth="1"/>
    <col min="15874" max="15875" width="8.75" style="141" customWidth="1"/>
    <col min="15876" max="15883" width="7.875" style="141" customWidth="1"/>
    <col min="15884" max="16124" width="9" style="141"/>
    <col min="16125" max="16125" width="7" style="141" customWidth="1"/>
    <col min="16126" max="16126" width="7.375" style="141" customWidth="1"/>
    <col min="16127" max="16127" width="6.125" style="141" customWidth="1"/>
    <col min="16128" max="16128" width="5.875" style="141" customWidth="1"/>
    <col min="16129" max="16129" width="6.625" style="141" customWidth="1"/>
    <col min="16130" max="16131" width="8.75" style="141" customWidth="1"/>
    <col min="16132" max="16139" width="7.875" style="141" customWidth="1"/>
    <col min="16140" max="16384" width="9" style="141"/>
  </cols>
  <sheetData>
    <row r="1" spans="1:42" ht="20.25" customHeight="1">
      <c r="A1" s="815" t="s">
        <v>287</v>
      </c>
      <c r="B1" s="81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42" ht="1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42" ht="20.25" customHeight="1">
      <c r="A3" s="818" t="s">
        <v>621</v>
      </c>
      <c r="B3" s="818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332"/>
      <c r="Z3" s="332"/>
    </row>
    <row r="4" spans="1:42" s="118" customFormat="1" ht="30" customHeight="1">
      <c r="A4" s="812" t="s">
        <v>9</v>
      </c>
      <c r="B4" s="813" t="s">
        <v>32</v>
      </c>
      <c r="C4" s="382"/>
      <c r="D4" s="380"/>
      <c r="E4" s="813" t="s">
        <v>288</v>
      </c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2"/>
      <c r="W4" s="813" t="s">
        <v>546</v>
      </c>
      <c r="X4" s="816"/>
      <c r="Y4" s="816"/>
      <c r="Z4" s="816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</row>
    <row r="5" spans="1:42" s="118" customFormat="1" ht="44.25" customHeight="1">
      <c r="A5" s="812"/>
      <c r="B5" s="814"/>
      <c r="C5" s="393" t="s">
        <v>29</v>
      </c>
      <c r="D5" s="393" t="s">
        <v>30</v>
      </c>
      <c r="E5" s="393" t="s">
        <v>33</v>
      </c>
      <c r="F5" s="394" t="s">
        <v>486</v>
      </c>
      <c r="G5" s="394" t="s">
        <v>544</v>
      </c>
      <c r="H5" s="393" t="s">
        <v>283</v>
      </c>
      <c r="I5" s="393" t="s">
        <v>289</v>
      </c>
      <c r="J5" s="393" t="s">
        <v>284</v>
      </c>
      <c r="K5" s="393" t="s">
        <v>285</v>
      </c>
      <c r="L5" s="394" t="s">
        <v>353</v>
      </c>
      <c r="M5" s="583" t="s">
        <v>752</v>
      </c>
      <c r="N5" s="394" t="s">
        <v>484</v>
      </c>
      <c r="O5" s="135" t="s">
        <v>483</v>
      </c>
      <c r="P5" s="381" t="s">
        <v>290</v>
      </c>
      <c r="Q5" s="135" t="s">
        <v>487</v>
      </c>
      <c r="R5" s="394" t="s">
        <v>488</v>
      </c>
      <c r="S5" s="394" t="s">
        <v>352</v>
      </c>
      <c r="T5" s="394" t="s">
        <v>291</v>
      </c>
      <c r="U5" s="584" t="s">
        <v>753</v>
      </c>
      <c r="V5" s="394" t="s">
        <v>485</v>
      </c>
      <c r="W5" s="393" t="s">
        <v>34</v>
      </c>
      <c r="X5" s="393" t="s">
        <v>489</v>
      </c>
      <c r="Y5" s="393" t="s">
        <v>292</v>
      </c>
      <c r="Z5" s="135" t="s">
        <v>545</v>
      </c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</row>
    <row r="6" spans="1:42" s="144" customFormat="1" ht="27" customHeight="1">
      <c r="A6" s="324" t="s">
        <v>255</v>
      </c>
      <c r="B6" s="262">
        <v>46</v>
      </c>
      <c r="C6" s="263">
        <v>15</v>
      </c>
      <c r="D6" s="263">
        <v>31</v>
      </c>
      <c r="E6" s="263">
        <v>25</v>
      </c>
      <c r="F6" s="263">
        <v>3</v>
      </c>
      <c r="G6" s="263" t="s">
        <v>36</v>
      </c>
      <c r="H6" s="263">
        <v>1</v>
      </c>
      <c r="I6" s="263" t="s">
        <v>36</v>
      </c>
      <c r="J6" s="263" t="s">
        <v>36</v>
      </c>
      <c r="K6" s="263">
        <v>12</v>
      </c>
      <c r="L6" s="263">
        <v>2</v>
      </c>
      <c r="M6" s="263">
        <v>2</v>
      </c>
      <c r="N6" s="263">
        <v>2</v>
      </c>
      <c r="O6" s="263">
        <v>2</v>
      </c>
      <c r="P6" s="263">
        <v>1</v>
      </c>
      <c r="Q6" s="263">
        <v>0</v>
      </c>
      <c r="R6" s="263">
        <v>0</v>
      </c>
      <c r="S6" s="263">
        <v>0</v>
      </c>
      <c r="T6" s="263">
        <v>0</v>
      </c>
      <c r="U6" s="263">
        <v>0</v>
      </c>
      <c r="V6" s="263">
        <v>0</v>
      </c>
      <c r="W6" s="263">
        <v>20</v>
      </c>
      <c r="X6" s="263">
        <v>14</v>
      </c>
      <c r="Y6" s="263">
        <v>3</v>
      </c>
      <c r="Z6" s="264">
        <v>3</v>
      </c>
      <c r="AA6" s="141"/>
      <c r="AB6" s="141"/>
      <c r="AC6" s="141"/>
      <c r="AD6" s="141"/>
    </row>
    <row r="7" spans="1:42" s="144" customFormat="1" ht="27" customHeight="1">
      <c r="A7" s="324" t="s">
        <v>261</v>
      </c>
      <c r="B7" s="262">
        <v>44</v>
      </c>
      <c r="C7" s="263">
        <v>15</v>
      </c>
      <c r="D7" s="263">
        <v>29</v>
      </c>
      <c r="E7" s="263">
        <v>25</v>
      </c>
      <c r="F7" s="263">
        <v>3</v>
      </c>
      <c r="G7" s="263" t="s">
        <v>36</v>
      </c>
      <c r="H7" s="263">
        <v>1</v>
      </c>
      <c r="I7" s="263" t="s">
        <v>36</v>
      </c>
      <c r="J7" s="263" t="s">
        <v>36</v>
      </c>
      <c r="K7" s="263">
        <v>12</v>
      </c>
      <c r="L7" s="263">
        <v>2</v>
      </c>
      <c r="M7" s="263">
        <v>2</v>
      </c>
      <c r="N7" s="263">
        <v>2</v>
      </c>
      <c r="O7" s="263">
        <v>2</v>
      </c>
      <c r="P7" s="263">
        <v>1</v>
      </c>
      <c r="Q7" s="263">
        <v>0</v>
      </c>
      <c r="R7" s="263" t="s">
        <v>253</v>
      </c>
      <c r="S7" s="263" t="s">
        <v>253</v>
      </c>
      <c r="T7" s="263" t="s">
        <v>253</v>
      </c>
      <c r="U7" s="263" t="s">
        <v>253</v>
      </c>
      <c r="V7" s="263" t="s">
        <v>253</v>
      </c>
      <c r="W7" s="263">
        <v>19</v>
      </c>
      <c r="X7" s="263">
        <v>13</v>
      </c>
      <c r="Y7" s="263">
        <v>2</v>
      </c>
      <c r="Z7" s="264">
        <v>4</v>
      </c>
      <c r="AA7" s="141"/>
      <c r="AB7" s="141"/>
      <c r="AC7" s="141"/>
      <c r="AD7" s="141"/>
    </row>
    <row r="8" spans="1:42" s="144" customFormat="1" ht="27" customHeight="1">
      <c r="A8" s="440" t="s">
        <v>262</v>
      </c>
      <c r="B8" s="262">
        <v>43</v>
      </c>
      <c r="C8" s="263">
        <v>14</v>
      </c>
      <c r="D8" s="263">
        <v>29</v>
      </c>
      <c r="E8" s="263">
        <v>24</v>
      </c>
      <c r="F8" s="263">
        <v>3</v>
      </c>
      <c r="G8" s="263">
        <v>0</v>
      </c>
      <c r="H8" s="263">
        <v>1</v>
      </c>
      <c r="I8" s="263">
        <v>0</v>
      </c>
      <c r="J8" s="263">
        <v>0</v>
      </c>
      <c r="K8" s="263">
        <v>11</v>
      </c>
      <c r="L8" s="263">
        <v>2</v>
      </c>
      <c r="M8" s="263">
        <v>2</v>
      </c>
      <c r="N8" s="263">
        <v>2</v>
      </c>
      <c r="O8" s="263">
        <v>2</v>
      </c>
      <c r="P8" s="263">
        <v>1</v>
      </c>
      <c r="Q8" s="263">
        <v>0</v>
      </c>
      <c r="R8" s="263">
        <v>0</v>
      </c>
      <c r="S8" s="263">
        <v>0</v>
      </c>
      <c r="T8" s="263">
        <v>0</v>
      </c>
      <c r="U8" s="263">
        <v>0</v>
      </c>
      <c r="V8" s="263">
        <v>0</v>
      </c>
      <c r="W8" s="263">
        <v>19</v>
      </c>
      <c r="X8" s="263">
        <v>13</v>
      </c>
      <c r="Y8" s="263">
        <v>2</v>
      </c>
      <c r="Z8" s="264">
        <v>4</v>
      </c>
      <c r="AA8" s="141"/>
      <c r="AB8" s="141"/>
      <c r="AC8" s="141"/>
      <c r="AD8" s="141"/>
    </row>
    <row r="9" spans="1:42" s="144" customFormat="1" ht="27" customHeight="1">
      <c r="A9" s="180" t="s">
        <v>686</v>
      </c>
      <c r="B9" s="262">
        <v>42</v>
      </c>
      <c r="C9" s="263">
        <v>15</v>
      </c>
      <c r="D9" s="263">
        <v>27</v>
      </c>
      <c r="E9" s="263">
        <v>24</v>
      </c>
      <c r="F9" s="263">
        <v>3</v>
      </c>
      <c r="G9" s="263">
        <v>0</v>
      </c>
      <c r="H9" s="263">
        <v>1</v>
      </c>
      <c r="I9" s="263">
        <v>0</v>
      </c>
      <c r="J9" s="263">
        <v>0</v>
      </c>
      <c r="K9" s="263">
        <v>13</v>
      </c>
      <c r="L9" s="263">
        <v>2</v>
      </c>
      <c r="M9" s="263">
        <v>2</v>
      </c>
      <c r="N9" s="263">
        <v>2</v>
      </c>
      <c r="O9" s="263">
        <v>1</v>
      </c>
      <c r="P9" s="263">
        <v>0</v>
      </c>
      <c r="Q9" s="263">
        <v>0</v>
      </c>
      <c r="R9" s="263">
        <v>0</v>
      </c>
      <c r="S9" s="263">
        <v>0</v>
      </c>
      <c r="T9" s="263">
        <v>0</v>
      </c>
      <c r="U9" s="263">
        <v>0</v>
      </c>
      <c r="V9" s="263">
        <v>0</v>
      </c>
      <c r="W9" s="263">
        <v>18</v>
      </c>
      <c r="X9" s="263">
        <v>13</v>
      </c>
      <c r="Y9" s="263">
        <v>2</v>
      </c>
      <c r="Z9" s="264">
        <v>3</v>
      </c>
      <c r="AA9" s="141"/>
      <c r="AB9" s="141"/>
      <c r="AC9" s="141"/>
      <c r="AD9" s="141"/>
    </row>
    <row r="10" spans="1:42" s="144" customFormat="1" ht="27" customHeight="1">
      <c r="A10" s="324" t="s">
        <v>787</v>
      </c>
      <c r="B10" s="262">
        <v>43</v>
      </c>
      <c r="C10" s="263">
        <v>15</v>
      </c>
      <c r="D10" s="263">
        <v>28</v>
      </c>
      <c r="E10" s="263">
        <v>24</v>
      </c>
      <c r="F10" s="263">
        <v>3</v>
      </c>
      <c r="G10" s="263">
        <v>0</v>
      </c>
      <c r="H10" s="263">
        <v>1</v>
      </c>
      <c r="I10" s="263">
        <v>0</v>
      </c>
      <c r="J10" s="263">
        <v>0</v>
      </c>
      <c r="K10" s="263">
        <v>13</v>
      </c>
      <c r="L10" s="263">
        <v>2</v>
      </c>
      <c r="M10" s="263">
        <v>2</v>
      </c>
      <c r="N10" s="263">
        <v>2</v>
      </c>
      <c r="O10" s="263">
        <v>1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3">
        <v>19</v>
      </c>
      <c r="X10" s="263">
        <v>14</v>
      </c>
      <c r="Y10" s="263">
        <v>2</v>
      </c>
      <c r="Z10" s="264">
        <v>3</v>
      </c>
      <c r="AA10" s="141"/>
      <c r="AB10" s="141"/>
      <c r="AC10" s="141"/>
      <c r="AD10" s="141"/>
    </row>
    <row r="11" spans="1:42" s="144" customFormat="1" ht="24" customHeight="1">
      <c r="A11" s="600" t="s">
        <v>791</v>
      </c>
      <c r="B11" s="265">
        <v>46</v>
      </c>
      <c r="C11" s="266">
        <v>14</v>
      </c>
      <c r="D11" s="266">
        <v>32</v>
      </c>
      <c r="E11" s="266">
        <v>26</v>
      </c>
      <c r="F11" s="266">
        <v>3</v>
      </c>
      <c r="G11" s="266"/>
      <c r="H11" s="266">
        <v>1</v>
      </c>
      <c r="I11" s="266"/>
      <c r="J11" s="266"/>
      <c r="K11" s="266">
        <v>14</v>
      </c>
      <c r="L11" s="266">
        <v>3</v>
      </c>
      <c r="M11" s="266">
        <v>2</v>
      </c>
      <c r="N11" s="266">
        <v>2</v>
      </c>
      <c r="O11" s="266">
        <v>1</v>
      </c>
      <c r="P11" s="266"/>
      <c r="Q11" s="266"/>
      <c r="R11" s="266"/>
      <c r="S11" s="266"/>
      <c r="T11" s="266"/>
      <c r="U11" s="266"/>
      <c r="V11" s="266"/>
      <c r="W11" s="266">
        <v>20</v>
      </c>
      <c r="X11" s="266">
        <v>14</v>
      </c>
      <c r="Y11" s="266">
        <v>3</v>
      </c>
      <c r="Z11" s="267">
        <v>3</v>
      </c>
      <c r="AA11" s="141"/>
      <c r="AB11" s="141"/>
      <c r="AC11" s="141"/>
      <c r="AD11" s="141"/>
    </row>
    <row r="12" spans="1:42" ht="17.100000000000001" customHeight="1">
      <c r="A12" s="143"/>
      <c r="B12" s="143"/>
      <c r="C12" s="521"/>
      <c r="D12" s="521"/>
      <c r="E12" s="143"/>
      <c r="F12" s="143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</row>
    <row r="13" spans="1:42" ht="17.100000000000001" customHeight="1">
      <c r="A13" s="817" t="s">
        <v>515</v>
      </c>
      <c r="B13" s="817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42">
      <c r="A14" s="811" t="s">
        <v>547</v>
      </c>
      <c r="B14" s="811"/>
      <c r="C14" s="143"/>
      <c r="D14" s="143"/>
      <c r="E14" s="143"/>
      <c r="F14" s="143"/>
      <c r="I14" s="143"/>
      <c r="J14" s="143"/>
      <c r="K14" s="143"/>
      <c r="L14" s="143"/>
      <c r="M14" s="143"/>
      <c r="N14" s="143"/>
      <c r="O14" s="143"/>
    </row>
  </sheetData>
  <mergeCells count="8">
    <mergeCell ref="W4:Z4"/>
    <mergeCell ref="A13:B13"/>
    <mergeCell ref="A3:B3"/>
    <mergeCell ref="A14:B14"/>
    <mergeCell ref="A4:A5"/>
    <mergeCell ref="B4:B5"/>
    <mergeCell ref="A1:B1"/>
    <mergeCell ref="E4:V4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opLeftCell="A13" workbookViewId="0">
      <selection activeCell="H15" sqref="H15"/>
    </sheetView>
  </sheetViews>
  <sheetFormatPr defaultRowHeight="13.5"/>
  <cols>
    <col min="1" max="1" width="11.25" style="117" customWidth="1"/>
    <col min="2" max="2" width="9.375" style="117" customWidth="1"/>
    <col min="3" max="3" width="6.25" style="117" customWidth="1"/>
    <col min="4" max="4" width="8.375" style="117" customWidth="1"/>
    <col min="5" max="5" width="9" style="117" customWidth="1"/>
    <col min="6" max="7" width="6.25" style="117" customWidth="1"/>
    <col min="8" max="8" width="8.125" style="117" customWidth="1"/>
    <col min="9" max="12" width="6.25" style="117" customWidth="1"/>
    <col min="13" max="13" width="5.75" style="117" customWidth="1"/>
    <col min="14" max="19" width="6.625" style="117" customWidth="1"/>
    <col min="20" max="24" width="5.875" style="117" customWidth="1"/>
    <col min="25" max="256" width="9" style="117"/>
    <col min="257" max="257" width="10.5" style="117" bestFit="1" customWidth="1"/>
    <col min="258" max="258" width="21.25" style="117" bestFit="1" customWidth="1"/>
    <col min="259" max="512" width="9" style="117"/>
    <col min="513" max="513" width="10.5" style="117" bestFit="1" customWidth="1"/>
    <col min="514" max="514" width="21.25" style="117" bestFit="1" customWidth="1"/>
    <col min="515" max="768" width="9" style="117"/>
    <col min="769" max="769" width="10.5" style="117" bestFit="1" customWidth="1"/>
    <col min="770" max="770" width="21.25" style="117" bestFit="1" customWidth="1"/>
    <col min="771" max="1024" width="9" style="117"/>
    <col min="1025" max="1025" width="10.5" style="117" bestFit="1" customWidth="1"/>
    <col min="1026" max="1026" width="21.25" style="117" bestFit="1" customWidth="1"/>
    <col min="1027" max="1280" width="9" style="117"/>
    <col min="1281" max="1281" width="10.5" style="117" bestFit="1" customWidth="1"/>
    <col min="1282" max="1282" width="21.25" style="117" bestFit="1" customWidth="1"/>
    <col min="1283" max="1536" width="9" style="117"/>
    <col min="1537" max="1537" width="10.5" style="117" bestFit="1" customWidth="1"/>
    <col min="1538" max="1538" width="21.25" style="117" bestFit="1" customWidth="1"/>
    <col min="1539" max="1792" width="9" style="117"/>
    <col min="1793" max="1793" width="10.5" style="117" bestFit="1" customWidth="1"/>
    <col min="1794" max="1794" width="21.25" style="117" bestFit="1" customWidth="1"/>
    <col min="1795" max="2048" width="9" style="117"/>
    <col min="2049" max="2049" width="10.5" style="117" bestFit="1" customWidth="1"/>
    <col min="2050" max="2050" width="21.25" style="117" bestFit="1" customWidth="1"/>
    <col min="2051" max="2304" width="9" style="117"/>
    <col min="2305" max="2305" width="10.5" style="117" bestFit="1" customWidth="1"/>
    <col min="2306" max="2306" width="21.25" style="117" bestFit="1" customWidth="1"/>
    <col min="2307" max="2560" width="9" style="117"/>
    <col min="2561" max="2561" width="10.5" style="117" bestFit="1" customWidth="1"/>
    <col min="2562" max="2562" width="21.25" style="117" bestFit="1" customWidth="1"/>
    <col min="2563" max="2816" width="9" style="117"/>
    <col min="2817" max="2817" width="10.5" style="117" bestFit="1" customWidth="1"/>
    <col min="2818" max="2818" width="21.25" style="117" bestFit="1" customWidth="1"/>
    <col min="2819" max="3072" width="9" style="117"/>
    <col min="3073" max="3073" width="10.5" style="117" bestFit="1" customWidth="1"/>
    <col min="3074" max="3074" width="21.25" style="117" bestFit="1" customWidth="1"/>
    <col min="3075" max="3328" width="9" style="117"/>
    <col min="3329" max="3329" width="10.5" style="117" bestFit="1" customWidth="1"/>
    <col min="3330" max="3330" width="21.25" style="117" bestFit="1" customWidth="1"/>
    <col min="3331" max="3584" width="9" style="117"/>
    <col min="3585" max="3585" width="10.5" style="117" bestFit="1" customWidth="1"/>
    <col min="3586" max="3586" width="21.25" style="117" bestFit="1" customWidth="1"/>
    <col min="3587" max="3840" width="9" style="117"/>
    <col min="3841" max="3841" width="10.5" style="117" bestFit="1" customWidth="1"/>
    <col min="3842" max="3842" width="21.25" style="117" bestFit="1" customWidth="1"/>
    <col min="3843" max="4096" width="9" style="117"/>
    <col min="4097" max="4097" width="10.5" style="117" bestFit="1" customWidth="1"/>
    <col min="4098" max="4098" width="21.25" style="117" bestFit="1" customWidth="1"/>
    <col min="4099" max="4352" width="9" style="117"/>
    <col min="4353" max="4353" width="10.5" style="117" bestFit="1" customWidth="1"/>
    <col min="4354" max="4354" width="21.25" style="117" bestFit="1" customWidth="1"/>
    <col min="4355" max="4608" width="9" style="117"/>
    <col min="4609" max="4609" width="10.5" style="117" bestFit="1" customWidth="1"/>
    <col min="4610" max="4610" width="21.25" style="117" bestFit="1" customWidth="1"/>
    <col min="4611" max="4864" width="9" style="117"/>
    <col min="4865" max="4865" width="10.5" style="117" bestFit="1" customWidth="1"/>
    <col min="4866" max="4866" width="21.25" style="117" bestFit="1" customWidth="1"/>
    <col min="4867" max="5120" width="9" style="117"/>
    <col min="5121" max="5121" width="10.5" style="117" bestFit="1" customWidth="1"/>
    <col min="5122" max="5122" width="21.25" style="117" bestFit="1" customWidth="1"/>
    <col min="5123" max="5376" width="9" style="117"/>
    <col min="5377" max="5377" width="10.5" style="117" bestFit="1" customWidth="1"/>
    <col min="5378" max="5378" width="21.25" style="117" bestFit="1" customWidth="1"/>
    <col min="5379" max="5632" width="9" style="117"/>
    <col min="5633" max="5633" width="10.5" style="117" bestFit="1" customWidth="1"/>
    <col min="5634" max="5634" width="21.25" style="117" bestFit="1" customWidth="1"/>
    <col min="5635" max="5888" width="9" style="117"/>
    <col min="5889" max="5889" width="10.5" style="117" bestFit="1" customWidth="1"/>
    <col min="5890" max="5890" width="21.25" style="117" bestFit="1" customWidth="1"/>
    <col min="5891" max="6144" width="9" style="117"/>
    <col min="6145" max="6145" width="10.5" style="117" bestFit="1" customWidth="1"/>
    <col min="6146" max="6146" width="21.25" style="117" bestFit="1" customWidth="1"/>
    <col min="6147" max="6400" width="9" style="117"/>
    <col min="6401" max="6401" width="10.5" style="117" bestFit="1" customWidth="1"/>
    <col min="6402" max="6402" width="21.25" style="117" bestFit="1" customWidth="1"/>
    <col min="6403" max="6656" width="9" style="117"/>
    <col min="6657" max="6657" width="10.5" style="117" bestFit="1" customWidth="1"/>
    <col min="6658" max="6658" width="21.25" style="117" bestFit="1" customWidth="1"/>
    <col min="6659" max="6912" width="9" style="117"/>
    <col min="6913" max="6913" width="10.5" style="117" bestFit="1" customWidth="1"/>
    <col min="6914" max="6914" width="21.25" style="117" bestFit="1" customWidth="1"/>
    <col min="6915" max="7168" width="9" style="117"/>
    <col min="7169" max="7169" width="10.5" style="117" bestFit="1" customWidth="1"/>
    <col min="7170" max="7170" width="21.25" style="117" bestFit="1" customWidth="1"/>
    <col min="7171" max="7424" width="9" style="117"/>
    <col min="7425" max="7425" width="10.5" style="117" bestFit="1" customWidth="1"/>
    <col min="7426" max="7426" width="21.25" style="117" bestFit="1" customWidth="1"/>
    <col min="7427" max="7680" width="9" style="117"/>
    <col min="7681" max="7681" width="10.5" style="117" bestFit="1" customWidth="1"/>
    <col min="7682" max="7682" width="21.25" style="117" bestFit="1" customWidth="1"/>
    <col min="7683" max="7936" width="9" style="117"/>
    <col min="7937" max="7937" width="10.5" style="117" bestFit="1" customWidth="1"/>
    <col min="7938" max="7938" width="21.25" style="117" bestFit="1" customWidth="1"/>
    <col min="7939" max="8192" width="9" style="117"/>
    <col min="8193" max="8193" width="10.5" style="117" bestFit="1" customWidth="1"/>
    <col min="8194" max="8194" width="21.25" style="117" bestFit="1" customWidth="1"/>
    <col min="8195" max="8448" width="9" style="117"/>
    <col min="8449" max="8449" width="10.5" style="117" bestFit="1" customWidth="1"/>
    <col min="8450" max="8450" width="21.25" style="117" bestFit="1" customWidth="1"/>
    <col min="8451" max="8704" width="9" style="117"/>
    <col min="8705" max="8705" width="10.5" style="117" bestFit="1" customWidth="1"/>
    <col min="8706" max="8706" width="21.25" style="117" bestFit="1" customWidth="1"/>
    <col min="8707" max="8960" width="9" style="117"/>
    <col min="8961" max="8961" width="10.5" style="117" bestFit="1" customWidth="1"/>
    <col min="8962" max="8962" width="21.25" style="117" bestFit="1" customWidth="1"/>
    <col min="8963" max="9216" width="9" style="117"/>
    <col min="9217" max="9217" width="10.5" style="117" bestFit="1" customWidth="1"/>
    <col min="9218" max="9218" width="21.25" style="117" bestFit="1" customWidth="1"/>
    <col min="9219" max="9472" width="9" style="117"/>
    <col min="9473" max="9473" width="10.5" style="117" bestFit="1" customWidth="1"/>
    <col min="9474" max="9474" width="21.25" style="117" bestFit="1" customWidth="1"/>
    <col min="9475" max="9728" width="9" style="117"/>
    <col min="9729" max="9729" width="10.5" style="117" bestFit="1" customWidth="1"/>
    <col min="9730" max="9730" width="21.25" style="117" bestFit="1" customWidth="1"/>
    <col min="9731" max="9984" width="9" style="117"/>
    <col min="9985" max="9985" width="10.5" style="117" bestFit="1" customWidth="1"/>
    <col min="9986" max="9986" width="21.25" style="117" bestFit="1" customWidth="1"/>
    <col min="9987" max="10240" width="9" style="117"/>
    <col min="10241" max="10241" width="10.5" style="117" bestFit="1" customWidth="1"/>
    <col min="10242" max="10242" width="21.25" style="117" bestFit="1" customWidth="1"/>
    <col min="10243" max="10496" width="9" style="117"/>
    <col min="10497" max="10497" width="10.5" style="117" bestFit="1" customWidth="1"/>
    <col min="10498" max="10498" width="21.25" style="117" bestFit="1" customWidth="1"/>
    <col min="10499" max="10752" width="9" style="117"/>
    <col min="10753" max="10753" width="10.5" style="117" bestFit="1" customWidth="1"/>
    <col min="10754" max="10754" width="21.25" style="117" bestFit="1" customWidth="1"/>
    <col min="10755" max="11008" width="9" style="117"/>
    <col min="11009" max="11009" width="10.5" style="117" bestFit="1" customWidth="1"/>
    <col min="11010" max="11010" width="21.25" style="117" bestFit="1" customWidth="1"/>
    <col min="11011" max="11264" width="9" style="117"/>
    <col min="11265" max="11265" width="10.5" style="117" bestFit="1" customWidth="1"/>
    <col min="11266" max="11266" width="21.25" style="117" bestFit="1" customWidth="1"/>
    <col min="11267" max="11520" width="9" style="117"/>
    <col min="11521" max="11521" width="10.5" style="117" bestFit="1" customWidth="1"/>
    <col min="11522" max="11522" width="21.25" style="117" bestFit="1" customWidth="1"/>
    <col min="11523" max="11776" width="9" style="117"/>
    <col min="11777" max="11777" width="10.5" style="117" bestFit="1" customWidth="1"/>
    <col min="11778" max="11778" width="21.25" style="117" bestFit="1" customWidth="1"/>
    <col min="11779" max="12032" width="9" style="117"/>
    <col min="12033" max="12033" width="10.5" style="117" bestFit="1" customWidth="1"/>
    <col min="12034" max="12034" width="21.25" style="117" bestFit="1" customWidth="1"/>
    <col min="12035" max="12288" width="9" style="117"/>
    <col min="12289" max="12289" width="10.5" style="117" bestFit="1" customWidth="1"/>
    <col min="12290" max="12290" width="21.25" style="117" bestFit="1" customWidth="1"/>
    <col min="12291" max="12544" width="9" style="117"/>
    <col min="12545" max="12545" width="10.5" style="117" bestFit="1" customWidth="1"/>
    <col min="12546" max="12546" width="21.25" style="117" bestFit="1" customWidth="1"/>
    <col min="12547" max="12800" width="9" style="117"/>
    <col min="12801" max="12801" width="10.5" style="117" bestFit="1" customWidth="1"/>
    <col min="12802" max="12802" width="21.25" style="117" bestFit="1" customWidth="1"/>
    <col min="12803" max="13056" width="9" style="117"/>
    <col min="13057" max="13057" width="10.5" style="117" bestFit="1" customWidth="1"/>
    <col min="13058" max="13058" width="21.25" style="117" bestFit="1" customWidth="1"/>
    <col min="13059" max="13312" width="9" style="117"/>
    <col min="13313" max="13313" width="10.5" style="117" bestFit="1" customWidth="1"/>
    <col min="13314" max="13314" width="21.25" style="117" bestFit="1" customWidth="1"/>
    <col min="13315" max="13568" width="9" style="117"/>
    <col min="13569" max="13569" width="10.5" style="117" bestFit="1" customWidth="1"/>
    <col min="13570" max="13570" width="21.25" style="117" bestFit="1" customWidth="1"/>
    <col min="13571" max="13824" width="9" style="117"/>
    <col min="13825" max="13825" width="10.5" style="117" bestFit="1" customWidth="1"/>
    <col min="13826" max="13826" width="21.25" style="117" bestFit="1" customWidth="1"/>
    <col min="13827" max="14080" width="9" style="117"/>
    <col min="14081" max="14081" width="10.5" style="117" bestFit="1" customWidth="1"/>
    <col min="14082" max="14082" width="21.25" style="117" bestFit="1" customWidth="1"/>
    <col min="14083" max="14336" width="9" style="117"/>
    <col min="14337" max="14337" width="10.5" style="117" bestFit="1" customWidth="1"/>
    <col min="14338" max="14338" width="21.25" style="117" bestFit="1" customWidth="1"/>
    <col min="14339" max="14592" width="9" style="117"/>
    <col min="14593" max="14593" width="10.5" style="117" bestFit="1" customWidth="1"/>
    <col min="14594" max="14594" width="21.25" style="117" bestFit="1" customWidth="1"/>
    <col min="14595" max="14848" width="9" style="117"/>
    <col min="14849" max="14849" width="10.5" style="117" bestFit="1" customWidth="1"/>
    <col min="14850" max="14850" width="21.25" style="117" bestFit="1" customWidth="1"/>
    <col min="14851" max="15104" width="9" style="117"/>
    <col min="15105" max="15105" width="10.5" style="117" bestFit="1" customWidth="1"/>
    <col min="15106" max="15106" width="21.25" style="117" bestFit="1" customWidth="1"/>
    <col min="15107" max="15360" width="9" style="117"/>
    <col min="15361" max="15361" width="10.5" style="117" bestFit="1" customWidth="1"/>
    <col min="15362" max="15362" width="21.25" style="117" bestFit="1" customWidth="1"/>
    <col min="15363" max="15616" width="9" style="117"/>
    <col min="15617" max="15617" width="10.5" style="117" bestFit="1" customWidth="1"/>
    <col min="15618" max="15618" width="21.25" style="117" bestFit="1" customWidth="1"/>
    <col min="15619" max="15872" width="9" style="117"/>
    <col min="15873" max="15873" width="10.5" style="117" bestFit="1" customWidth="1"/>
    <col min="15874" max="15874" width="21.25" style="117" bestFit="1" customWidth="1"/>
    <col min="15875" max="16128" width="9" style="117"/>
    <col min="16129" max="16129" width="10.5" style="117" bestFit="1" customWidth="1"/>
    <col min="16130" max="16130" width="21.25" style="117" bestFit="1" customWidth="1"/>
    <col min="16131" max="16384" width="9" style="117"/>
  </cols>
  <sheetData>
    <row r="1" spans="1:25" ht="20.25" customHeight="1">
      <c r="A1" s="1014" t="s">
        <v>784</v>
      </c>
      <c r="B1" s="1014"/>
      <c r="C1" s="1014"/>
      <c r="D1" s="1014"/>
      <c r="H1" s="115"/>
    </row>
    <row r="2" spans="1:25">
      <c r="A2" s="117" t="s">
        <v>37</v>
      </c>
    </row>
    <row r="3" spans="1:25" ht="19.5" customHeight="1">
      <c r="A3" s="1013" t="s">
        <v>579</v>
      </c>
      <c r="B3" s="1013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 t="s">
        <v>37</v>
      </c>
      <c r="O3" s="118"/>
      <c r="P3" s="118"/>
      <c r="Q3" s="118"/>
      <c r="R3" s="118"/>
      <c r="S3" s="118" t="s">
        <v>37</v>
      </c>
      <c r="T3" s="118"/>
      <c r="U3" s="118"/>
      <c r="V3" s="118"/>
      <c r="W3" s="118"/>
      <c r="X3" s="118"/>
    </row>
    <row r="4" spans="1:25" ht="27" customHeight="1">
      <c r="A4" s="812" t="s">
        <v>9</v>
      </c>
      <c r="B4" s="814" t="s">
        <v>88</v>
      </c>
      <c r="C4" s="813" t="s">
        <v>218</v>
      </c>
      <c r="D4" s="816"/>
      <c r="E4" s="816"/>
      <c r="F4" s="812"/>
      <c r="G4" s="813" t="s">
        <v>219</v>
      </c>
      <c r="H4" s="816"/>
      <c r="I4" s="816"/>
      <c r="J4" s="816"/>
      <c r="K4" s="816"/>
      <c r="L4" s="812"/>
      <c r="M4" s="814" t="s">
        <v>220</v>
      </c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3"/>
    </row>
    <row r="5" spans="1:25" ht="20.25" customHeight="1">
      <c r="A5" s="812"/>
      <c r="B5" s="814"/>
      <c r="C5" s="1008" t="s">
        <v>33</v>
      </c>
      <c r="D5" s="814" t="s">
        <v>221</v>
      </c>
      <c r="E5" s="1020" t="s">
        <v>581</v>
      </c>
      <c r="F5" s="1008" t="s">
        <v>71</v>
      </c>
      <c r="G5" s="1016" t="s">
        <v>33</v>
      </c>
      <c r="H5" s="1012" t="s">
        <v>594</v>
      </c>
      <c r="I5" s="1008" t="s">
        <v>454</v>
      </c>
      <c r="J5" s="1008" t="s">
        <v>455</v>
      </c>
      <c r="K5" s="1008" t="s">
        <v>452</v>
      </c>
      <c r="L5" s="1008" t="s">
        <v>453</v>
      </c>
      <c r="M5" s="1008" t="s">
        <v>222</v>
      </c>
      <c r="N5" s="814"/>
      <c r="O5" s="814"/>
      <c r="P5" s="814" t="s">
        <v>223</v>
      </c>
      <c r="Q5" s="814"/>
      <c r="R5" s="814"/>
      <c r="S5" s="814"/>
      <c r="T5" s="814" t="s">
        <v>224</v>
      </c>
      <c r="U5" s="814"/>
      <c r="V5" s="814"/>
      <c r="W5" s="814"/>
      <c r="X5" s="813"/>
    </row>
    <row r="6" spans="1:25" ht="20.25" customHeight="1">
      <c r="A6" s="812"/>
      <c r="B6" s="814"/>
      <c r="C6" s="1009"/>
      <c r="D6" s="814"/>
      <c r="E6" s="1021" t="s">
        <v>37</v>
      </c>
      <c r="F6" s="1009"/>
      <c r="G6" s="1017"/>
      <c r="H6" s="1018"/>
      <c r="I6" s="1009"/>
      <c r="J6" s="1009"/>
      <c r="K6" s="1009"/>
      <c r="L6" s="1009"/>
      <c r="M6" s="1010"/>
      <c r="N6" s="814" t="s">
        <v>225</v>
      </c>
      <c r="O6" s="814" t="s">
        <v>30</v>
      </c>
      <c r="P6" s="814" t="s">
        <v>226</v>
      </c>
      <c r="Q6" s="814"/>
      <c r="R6" s="814" t="s">
        <v>227</v>
      </c>
      <c r="S6" s="814"/>
      <c r="T6" s="814" t="s">
        <v>456</v>
      </c>
      <c r="U6" s="814" t="s">
        <v>457</v>
      </c>
      <c r="V6" s="1012" t="s">
        <v>450</v>
      </c>
      <c r="W6" s="1012" t="s">
        <v>451</v>
      </c>
      <c r="X6" s="813" t="s">
        <v>453</v>
      </c>
    </row>
    <row r="7" spans="1:25" ht="20.25" customHeight="1">
      <c r="A7" s="1015"/>
      <c r="B7" s="1008"/>
      <c r="C7" s="1009"/>
      <c r="D7" s="1008"/>
      <c r="E7" s="1022"/>
      <c r="F7" s="1010"/>
      <c r="G7" s="1017"/>
      <c r="H7" s="1019"/>
      <c r="I7" s="1010" t="s">
        <v>37</v>
      </c>
      <c r="J7" s="1010" t="s">
        <v>37</v>
      </c>
      <c r="K7" s="1010" t="s">
        <v>37</v>
      </c>
      <c r="L7" s="1010" t="s">
        <v>37</v>
      </c>
      <c r="M7" s="1008"/>
      <c r="N7" s="1008" t="s">
        <v>37</v>
      </c>
      <c r="O7" s="1008" t="s">
        <v>37</v>
      </c>
      <c r="P7" s="116" t="s">
        <v>225</v>
      </c>
      <c r="Q7" s="116" t="s">
        <v>228</v>
      </c>
      <c r="R7" s="116" t="s">
        <v>225</v>
      </c>
      <c r="S7" s="116" t="s">
        <v>228</v>
      </c>
      <c r="T7" s="1008"/>
      <c r="U7" s="1008" t="s">
        <v>37</v>
      </c>
      <c r="V7" s="1008"/>
      <c r="W7" s="1008"/>
      <c r="X7" s="1011"/>
    </row>
    <row r="8" spans="1:25" ht="27.75" customHeight="1">
      <c r="A8" s="180" t="s">
        <v>0</v>
      </c>
      <c r="B8" s="187">
        <v>1</v>
      </c>
      <c r="C8" s="188">
        <v>20</v>
      </c>
      <c r="D8" s="188">
        <v>0</v>
      </c>
      <c r="E8" s="188">
        <v>20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20</v>
      </c>
      <c r="N8" s="188">
        <v>14</v>
      </c>
      <c r="O8" s="188">
        <v>6</v>
      </c>
      <c r="P8" s="188">
        <v>12</v>
      </c>
      <c r="Q8" s="188">
        <v>6</v>
      </c>
      <c r="R8" s="188">
        <v>2</v>
      </c>
      <c r="S8" s="188">
        <v>0</v>
      </c>
      <c r="T8" s="188">
        <v>3</v>
      </c>
      <c r="U8" s="188">
        <v>0</v>
      </c>
      <c r="V8" s="188">
        <v>0</v>
      </c>
      <c r="W8" s="188">
        <v>15</v>
      </c>
      <c r="X8" s="189">
        <v>2</v>
      </c>
    </row>
    <row r="9" spans="1:25" ht="27.75" customHeight="1">
      <c r="A9" s="180" t="s">
        <v>252</v>
      </c>
      <c r="B9" s="187">
        <v>3</v>
      </c>
      <c r="C9" s="188">
        <v>13</v>
      </c>
      <c r="D9" s="188">
        <v>8</v>
      </c>
      <c r="E9" s="188">
        <v>5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32</v>
      </c>
      <c r="N9" s="188">
        <v>24</v>
      </c>
      <c r="O9" s="188">
        <v>8</v>
      </c>
      <c r="P9" s="188">
        <v>15</v>
      </c>
      <c r="Q9" s="188">
        <v>8</v>
      </c>
      <c r="R9" s="188">
        <v>9</v>
      </c>
      <c r="S9" s="188">
        <v>0</v>
      </c>
      <c r="T9" s="188">
        <v>0</v>
      </c>
      <c r="U9" s="188">
        <v>0</v>
      </c>
      <c r="V9" s="188">
        <v>1</v>
      </c>
      <c r="W9" s="188">
        <v>26</v>
      </c>
      <c r="X9" s="189">
        <v>5</v>
      </c>
    </row>
    <row r="10" spans="1:25" ht="27.75" customHeight="1">
      <c r="A10" s="180" t="s">
        <v>262</v>
      </c>
      <c r="B10" s="187">
        <v>3</v>
      </c>
      <c r="C10" s="188">
        <v>4</v>
      </c>
      <c r="D10" s="188">
        <v>3</v>
      </c>
      <c r="E10" s="188">
        <v>1</v>
      </c>
      <c r="F10" s="188">
        <v>0</v>
      </c>
      <c r="G10" s="188">
        <v>2</v>
      </c>
      <c r="H10" s="188">
        <v>1</v>
      </c>
      <c r="I10" s="188">
        <v>0</v>
      </c>
      <c r="J10" s="188">
        <v>0</v>
      </c>
      <c r="K10" s="188">
        <v>0</v>
      </c>
      <c r="L10" s="188">
        <v>1</v>
      </c>
      <c r="M10" s="188">
        <v>32</v>
      </c>
      <c r="N10" s="188">
        <v>22</v>
      </c>
      <c r="O10" s="188">
        <v>10</v>
      </c>
      <c r="P10" s="188">
        <v>13</v>
      </c>
      <c r="Q10" s="188">
        <v>10</v>
      </c>
      <c r="R10" s="188">
        <v>9</v>
      </c>
      <c r="S10" s="188">
        <v>0</v>
      </c>
      <c r="T10" s="188">
        <v>0</v>
      </c>
      <c r="U10" s="188">
        <v>0</v>
      </c>
      <c r="V10" s="188">
        <v>0</v>
      </c>
      <c r="W10" s="188">
        <v>25</v>
      </c>
      <c r="X10" s="189">
        <v>7</v>
      </c>
    </row>
    <row r="11" spans="1:25" ht="27.75" customHeight="1">
      <c r="A11" s="324" t="s">
        <v>686</v>
      </c>
      <c r="B11" s="187">
        <v>3</v>
      </c>
      <c r="C11" s="188">
        <v>2</v>
      </c>
      <c r="D11" s="711">
        <v>1</v>
      </c>
      <c r="E11" s="711">
        <v>1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34</v>
      </c>
      <c r="N11" s="188">
        <v>24</v>
      </c>
      <c r="O11" s="188">
        <v>10</v>
      </c>
      <c r="P11" s="188">
        <v>14</v>
      </c>
      <c r="Q11" s="188">
        <v>9</v>
      </c>
      <c r="R11" s="188">
        <v>10</v>
      </c>
      <c r="S11" s="188">
        <v>1</v>
      </c>
      <c r="T11" s="188">
        <v>0</v>
      </c>
      <c r="U11" s="188">
        <v>0</v>
      </c>
      <c r="V11" s="188">
        <v>0</v>
      </c>
      <c r="W11" s="188">
        <v>25</v>
      </c>
      <c r="X11" s="189">
        <v>9</v>
      </c>
    </row>
    <row r="12" spans="1:25" ht="27.75" customHeight="1">
      <c r="A12" s="324" t="s">
        <v>787</v>
      </c>
      <c r="B12" s="187">
        <v>3</v>
      </c>
      <c r="C12" s="188">
        <v>3</v>
      </c>
      <c r="D12" s="188">
        <v>0</v>
      </c>
      <c r="E12" s="711">
        <v>3</v>
      </c>
      <c r="F12" s="188">
        <v>0</v>
      </c>
      <c r="G12" s="188">
        <v>2</v>
      </c>
      <c r="H12" s="188">
        <v>0</v>
      </c>
      <c r="I12" s="188">
        <v>0</v>
      </c>
      <c r="J12" s="188">
        <v>2</v>
      </c>
      <c r="K12" s="188">
        <v>0</v>
      </c>
      <c r="L12" s="188">
        <v>0</v>
      </c>
      <c r="M12" s="188">
        <v>33</v>
      </c>
      <c r="N12" s="188">
        <v>23</v>
      </c>
      <c r="O12" s="188">
        <v>10</v>
      </c>
      <c r="P12" s="188">
        <v>14</v>
      </c>
      <c r="Q12" s="188">
        <v>9</v>
      </c>
      <c r="R12" s="188">
        <v>9</v>
      </c>
      <c r="S12" s="188">
        <v>1</v>
      </c>
      <c r="T12" s="188">
        <v>0</v>
      </c>
      <c r="U12" s="188">
        <v>0</v>
      </c>
      <c r="V12" s="188">
        <v>1</v>
      </c>
      <c r="W12" s="188">
        <v>24</v>
      </c>
      <c r="X12" s="189">
        <v>8</v>
      </c>
      <c r="Y12" s="533"/>
    </row>
    <row r="13" spans="1:25" ht="24.75" customHeight="1">
      <c r="A13" s="600" t="s">
        <v>791</v>
      </c>
      <c r="B13" s="190">
        <v>3</v>
      </c>
      <c r="C13" s="191">
        <v>2</v>
      </c>
      <c r="D13" s="213" t="s">
        <v>819</v>
      </c>
      <c r="E13" s="532">
        <v>0</v>
      </c>
      <c r="F13" s="213">
        <v>2</v>
      </c>
      <c r="G13" s="191">
        <v>1</v>
      </c>
      <c r="H13" s="213" t="s">
        <v>819</v>
      </c>
      <c r="I13" s="213" t="s">
        <v>819</v>
      </c>
      <c r="J13" s="213" t="s">
        <v>819</v>
      </c>
      <c r="K13" s="191">
        <v>1</v>
      </c>
      <c r="L13" s="213" t="s">
        <v>819</v>
      </c>
      <c r="M13" s="191">
        <v>36</v>
      </c>
      <c r="N13" s="191">
        <v>26</v>
      </c>
      <c r="O13" s="191">
        <v>10</v>
      </c>
      <c r="P13" s="191">
        <v>11</v>
      </c>
      <c r="Q13" s="191">
        <v>8</v>
      </c>
      <c r="R13" s="191">
        <v>15</v>
      </c>
      <c r="S13" s="191">
        <v>2</v>
      </c>
      <c r="T13" s="213" t="s">
        <v>819</v>
      </c>
      <c r="U13" s="213" t="s">
        <v>819</v>
      </c>
      <c r="V13" s="213" t="s">
        <v>819</v>
      </c>
      <c r="W13" s="191">
        <v>32</v>
      </c>
      <c r="X13" s="192">
        <v>4</v>
      </c>
    </row>
    <row r="14" spans="1:25" ht="17.100000000000001" customHeight="1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</row>
    <row r="15" spans="1:25">
      <c r="A15" s="1007" t="s">
        <v>517</v>
      </c>
      <c r="B15" s="1007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7" spans="17:17">
      <c r="Q17" s="533"/>
    </row>
  </sheetData>
  <mergeCells count="31">
    <mergeCell ref="A3:B3"/>
    <mergeCell ref="A1:D1"/>
    <mergeCell ref="M4:X4"/>
    <mergeCell ref="C5:C7"/>
    <mergeCell ref="D5:D7"/>
    <mergeCell ref="A4:A7"/>
    <mergeCell ref="B4:B7"/>
    <mergeCell ref="C4:F4"/>
    <mergeCell ref="G4:L4"/>
    <mergeCell ref="G5:G7"/>
    <mergeCell ref="H5:H7"/>
    <mergeCell ref="I5:I7"/>
    <mergeCell ref="J5:J7"/>
    <mergeCell ref="K5:K7"/>
    <mergeCell ref="E5:E7"/>
    <mergeCell ref="F5:F7"/>
    <mergeCell ref="A15:B15"/>
    <mergeCell ref="L5:L7"/>
    <mergeCell ref="X6:X7"/>
    <mergeCell ref="M5:O5"/>
    <mergeCell ref="P5:S5"/>
    <mergeCell ref="T5:X5"/>
    <mergeCell ref="M6:M7"/>
    <mergeCell ref="N6:N7"/>
    <mergeCell ref="O6:O7"/>
    <mergeCell ref="P6:Q6"/>
    <mergeCell ref="V6:V7"/>
    <mergeCell ref="W6:W7"/>
    <mergeCell ref="R6:S6"/>
    <mergeCell ref="T6:T7"/>
    <mergeCell ref="U6:U7"/>
  </mergeCells>
  <phoneticPr fontId="3" type="noConversion"/>
  <pageMargins left="0.23622047244094491" right="0.15748031496062992" top="0.74803149606299213" bottom="0.74803149606299213" header="0.31496062992125984" footer="0.31496062992125984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5" workbookViewId="0">
      <selection activeCell="W13" sqref="W13:Y29"/>
    </sheetView>
  </sheetViews>
  <sheetFormatPr defaultColWidth="9" defaultRowHeight="13.5"/>
  <cols>
    <col min="1" max="1" width="11.625" style="37" customWidth="1"/>
    <col min="2" max="2" width="10.375" style="37" customWidth="1"/>
    <col min="3" max="8" width="8.75" style="37" customWidth="1"/>
    <col min="9" max="9" width="8.5" style="37" customWidth="1"/>
    <col min="10" max="10" width="8.875" style="37" customWidth="1"/>
    <col min="11" max="11" width="7.25" style="37" customWidth="1"/>
    <col min="12" max="12" width="7.5" style="37" customWidth="1"/>
    <col min="13" max="13" width="8" style="37" customWidth="1"/>
    <col min="14" max="14" width="7.75" style="37" customWidth="1"/>
    <col min="15" max="15" width="7.5" style="37" customWidth="1"/>
    <col min="16" max="16" width="6.875" style="37" customWidth="1"/>
    <col min="17" max="17" width="6.5" style="37" customWidth="1"/>
    <col min="18" max="18" width="8.625" style="37" customWidth="1"/>
    <col min="19" max="19" width="7.375" style="37" customWidth="1"/>
    <col min="20" max="21" width="9.125" style="37" customWidth="1"/>
    <col min="22" max="22" width="8.25" style="37" customWidth="1"/>
    <col min="23" max="25" width="9.125" style="37" customWidth="1"/>
    <col min="26" max="16384" width="9" style="37"/>
  </cols>
  <sheetData>
    <row r="1" spans="1:26" ht="20.25" customHeight="1">
      <c r="A1" s="1035" t="s">
        <v>782</v>
      </c>
      <c r="B1" s="1035"/>
      <c r="C1" s="103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0"/>
      <c r="Y1" s="140"/>
    </row>
    <row r="2" spans="1:26" ht="16.5" customHeight="1">
      <c r="A2" s="343"/>
      <c r="B2" s="343"/>
      <c r="C2" s="343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346"/>
      <c r="Y2" s="346"/>
    </row>
    <row r="3" spans="1:26" ht="20.25" customHeight="1">
      <c r="A3" s="334" t="s">
        <v>530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6" ht="21" customHeight="1">
      <c r="A4" s="939" t="s">
        <v>459</v>
      </c>
      <c r="B4" s="843" t="s">
        <v>108</v>
      </c>
      <c r="C4" s="852"/>
      <c r="D4" s="853"/>
      <c r="E4" s="836" t="s">
        <v>109</v>
      </c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835"/>
      <c r="T4" s="836" t="s">
        <v>823</v>
      </c>
      <c r="U4" s="942"/>
      <c r="V4" s="942"/>
      <c r="W4" s="942"/>
      <c r="X4" s="942"/>
      <c r="Y4" s="942"/>
    </row>
    <row r="5" spans="1:26" ht="33" customHeight="1">
      <c r="A5" s="941"/>
      <c r="B5" s="399" t="s">
        <v>33</v>
      </c>
      <c r="C5" s="399" t="s">
        <v>29</v>
      </c>
      <c r="D5" s="399" t="s">
        <v>30</v>
      </c>
      <c r="E5" s="399" t="s">
        <v>110</v>
      </c>
      <c r="F5" s="399" t="s">
        <v>111</v>
      </c>
      <c r="G5" s="398" t="s">
        <v>112</v>
      </c>
      <c r="H5" s="399" t="s">
        <v>113</v>
      </c>
      <c r="I5" s="399" t="s">
        <v>114</v>
      </c>
      <c r="J5" s="398" t="s">
        <v>593</v>
      </c>
      <c r="K5" s="399" t="s">
        <v>115</v>
      </c>
      <c r="L5" s="398" t="s">
        <v>116</v>
      </c>
      <c r="M5" s="398" t="s">
        <v>117</v>
      </c>
      <c r="N5" s="398" t="s">
        <v>118</v>
      </c>
      <c r="O5" s="404" t="s">
        <v>119</v>
      </c>
      <c r="P5" s="399" t="s">
        <v>120</v>
      </c>
      <c r="Q5" s="399" t="s">
        <v>121</v>
      </c>
      <c r="R5" s="404" t="s">
        <v>460</v>
      </c>
      <c r="S5" s="449" t="s">
        <v>688</v>
      </c>
      <c r="T5" s="1027" t="s">
        <v>825</v>
      </c>
      <c r="U5" s="1028"/>
      <c r="V5" s="1029"/>
      <c r="W5" s="1027" t="s">
        <v>826</v>
      </c>
      <c r="X5" s="1028"/>
      <c r="Y5" s="1028"/>
    </row>
    <row r="6" spans="1:26" ht="21" customHeight="1">
      <c r="A6" s="149" t="s">
        <v>255</v>
      </c>
      <c r="B6" s="164">
        <v>11460</v>
      </c>
      <c r="C6" s="161">
        <v>6961</v>
      </c>
      <c r="D6" s="161">
        <v>4499</v>
      </c>
      <c r="E6" s="161">
        <v>5990</v>
      </c>
      <c r="F6" s="161">
        <v>1279</v>
      </c>
      <c r="G6" s="161">
        <v>1250</v>
      </c>
      <c r="H6" s="161">
        <v>1067</v>
      </c>
      <c r="I6" s="161">
        <v>93</v>
      </c>
      <c r="J6" s="161">
        <v>742</v>
      </c>
      <c r="K6" s="161">
        <v>44</v>
      </c>
      <c r="L6" s="161">
        <v>488</v>
      </c>
      <c r="M6" s="161">
        <v>288</v>
      </c>
      <c r="N6" s="161">
        <v>22</v>
      </c>
      <c r="O6" s="161">
        <v>43</v>
      </c>
      <c r="P6" s="161">
        <v>27</v>
      </c>
      <c r="Q6" s="161">
        <v>17</v>
      </c>
      <c r="R6" s="161">
        <v>64</v>
      </c>
      <c r="S6" s="161">
        <v>46</v>
      </c>
      <c r="T6" s="1030">
        <v>4050</v>
      </c>
      <c r="U6" s="1031"/>
      <c r="V6" s="1032"/>
      <c r="W6" s="1030">
        <v>7410</v>
      </c>
      <c r="X6" s="1031"/>
      <c r="Y6" s="1031"/>
      <c r="Z6" s="81"/>
    </row>
    <row r="7" spans="1:26" ht="21" customHeight="1">
      <c r="A7" s="149" t="s">
        <v>261</v>
      </c>
      <c r="B7" s="164">
        <v>11439</v>
      </c>
      <c r="C7" s="161">
        <v>6959</v>
      </c>
      <c r="D7" s="161">
        <v>4480</v>
      </c>
      <c r="E7" s="161">
        <v>5922</v>
      </c>
      <c r="F7" s="161">
        <v>1269</v>
      </c>
      <c r="G7" s="161">
        <v>1240</v>
      </c>
      <c r="H7" s="161">
        <v>1076</v>
      </c>
      <c r="I7" s="161">
        <v>94</v>
      </c>
      <c r="J7" s="161">
        <v>774</v>
      </c>
      <c r="K7" s="161">
        <v>52</v>
      </c>
      <c r="L7" s="161">
        <v>500</v>
      </c>
      <c r="M7" s="161">
        <v>300</v>
      </c>
      <c r="N7" s="161">
        <v>23</v>
      </c>
      <c r="O7" s="161">
        <v>43</v>
      </c>
      <c r="P7" s="161">
        <v>23</v>
      </c>
      <c r="Q7" s="161">
        <v>17</v>
      </c>
      <c r="R7" s="161">
        <v>61</v>
      </c>
      <c r="S7" s="161">
        <v>45</v>
      </c>
      <c r="T7" s="1023">
        <v>4051</v>
      </c>
      <c r="U7" s="1024"/>
      <c r="V7" s="1033"/>
      <c r="W7" s="1023">
        <v>7388</v>
      </c>
      <c r="X7" s="1024"/>
      <c r="Y7" s="1024"/>
      <c r="Z7" s="81"/>
    </row>
    <row r="8" spans="1:26" ht="21" customHeight="1">
      <c r="A8" s="149" t="s">
        <v>262</v>
      </c>
      <c r="B8" s="164">
        <v>11295</v>
      </c>
      <c r="C8" s="161">
        <v>6864</v>
      </c>
      <c r="D8" s="161">
        <v>4431</v>
      </c>
      <c r="E8" s="161">
        <v>5769</v>
      </c>
      <c r="F8" s="161">
        <v>1258</v>
      </c>
      <c r="G8" s="161">
        <v>1238</v>
      </c>
      <c r="H8" s="161">
        <v>1059</v>
      </c>
      <c r="I8" s="161">
        <v>91</v>
      </c>
      <c r="J8" s="161">
        <v>809</v>
      </c>
      <c r="K8" s="161">
        <v>49</v>
      </c>
      <c r="L8" s="161">
        <v>496</v>
      </c>
      <c r="M8" s="161">
        <v>322</v>
      </c>
      <c r="N8" s="161">
        <v>19</v>
      </c>
      <c r="O8" s="161">
        <v>41</v>
      </c>
      <c r="P8" s="161">
        <v>25</v>
      </c>
      <c r="Q8" s="161">
        <v>15</v>
      </c>
      <c r="R8" s="161">
        <v>62</v>
      </c>
      <c r="S8" s="161">
        <v>42</v>
      </c>
      <c r="T8" s="1023">
        <v>3986</v>
      </c>
      <c r="U8" s="1024"/>
      <c r="V8" s="1033"/>
      <c r="W8" s="1023">
        <v>7309</v>
      </c>
      <c r="X8" s="1024"/>
      <c r="Y8" s="1024"/>
      <c r="Z8" s="81"/>
    </row>
    <row r="9" spans="1:26" ht="21" customHeight="1">
      <c r="A9" s="660" t="s">
        <v>686</v>
      </c>
      <c r="B9" s="164">
        <v>11323</v>
      </c>
      <c r="C9" s="161">
        <v>6856</v>
      </c>
      <c r="D9" s="161">
        <v>4467</v>
      </c>
      <c r="E9" s="161">
        <v>5606</v>
      </c>
      <c r="F9" s="161">
        <v>1248</v>
      </c>
      <c r="G9" s="161">
        <v>1221</v>
      </c>
      <c r="H9" s="161">
        <v>1204</v>
      </c>
      <c r="I9" s="161">
        <v>96</v>
      </c>
      <c r="J9" s="161">
        <v>841</v>
      </c>
      <c r="K9" s="161">
        <v>53</v>
      </c>
      <c r="L9" s="161">
        <v>500</v>
      </c>
      <c r="M9" s="161">
        <v>346</v>
      </c>
      <c r="N9" s="161">
        <v>20</v>
      </c>
      <c r="O9" s="161">
        <v>43</v>
      </c>
      <c r="P9" s="161">
        <v>37</v>
      </c>
      <c r="Q9" s="161">
        <v>14</v>
      </c>
      <c r="R9" s="161">
        <v>57</v>
      </c>
      <c r="S9" s="161">
        <v>37</v>
      </c>
      <c r="T9" s="1023">
        <v>4039</v>
      </c>
      <c r="U9" s="1024"/>
      <c r="V9" s="1033"/>
      <c r="W9" s="1023">
        <v>7284</v>
      </c>
      <c r="X9" s="1024"/>
      <c r="Y9" s="1024"/>
      <c r="Z9" s="81"/>
    </row>
    <row r="10" spans="1:26" ht="21" customHeight="1">
      <c r="A10" s="660" t="s">
        <v>787</v>
      </c>
      <c r="B10" s="164">
        <v>11381</v>
      </c>
      <c r="C10" s="161">
        <v>6847</v>
      </c>
      <c r="D10" s="161">
        <v>4534</v>
      </c>
      <c r="E10" s="161">
        <v>5416</v>
      </c>
      <c r="F10" s="161">
        <v>1215</v>
      </c>
      <c r="G10" s="161">
        <v>1204</v>
      </c>
      <c r="H10" s="161">
        <v>1469</v>
      </c>
      <c r="I10" s="161">
        <v>93</v>
      </c>
      <c r="J10" s="161">
        <v>859</v>
      </c>
      <c r="K10" s="161">
        <v>58</v>
      </c>
      <c r="L10" s="161">
        <v>501</v>
      </c>
      <c r="M10" s="161">
        <v>360</v>
      </c>
      <c r="N10" s="161">
        <v>21</v>
      </c>
      <c r="O10" s="161">
        <v>34</v>
      </c>
      <c r="P10" s="161">
        <v>40</v>
      </c>
      <c r="Q10" s="161">
        <v>16</v>
      </c>
      <c r="R10" s="161">
        <v>59</v>
      </c>
      <c r="S10" s="161">
        <v>36</v>
      </c>
      <c r="T10" s="1023">
        <v>4047</v>
      </c>
      <c r="U10" s="1024"/>
      <c r="V10" s="1033"/>
      <c r="W10" s="1023">
        <v>7334</v>
      </c>
      <c r="X10" s="1024"/>
      <c r="Y10" s="1024"/>
      <c r="Z10" s="81"/>
    </row>
    <row r="11" spans="1:26" ht="20.25" customHeight="1">
      <c r="A11" s="596" t="s">
        <v>791</v>
      </c>
      <c r="B11" s="194">
        <v>11511</v>
      </c>
      <c r="C11" s="163">
        <v>6832</v>
      </c>
      <c r="D11" s="163">
        <v>4679</v>
      </c>
      <c r="E11" s="163">
        <v>5184</v>
      </c>
      <c r="F11" s="163">
        <v>1193</v>
      </c>
      <c r="G11" s="163">
        <v>1188</v>
      </c>
      <c r="H11" s="163">
        <v>1807</v>
      </c>
      <c r="I11" s="163">
        <v>94</v>
      </c>
      <c r="J11" s="163">
        <v>873</v>
      </c>
      <c r="K11" s="163">
        <v>61</v>
      </c>
      <c r="L11" s="163">
        <v>514</v>
      </c>
      <c r="M11" s="163">
        <v>375</v>
      </c>
      <c r="N11" s="163">
        <v>20</v>
      </c>
      <c r="O11" s="163">
        <v>33</v>
      </c>
      <c r="P11" s="163">
        <v>48</v>
      </c>
      <c r="Q11" s="163">
        <v>15</v>
      </c>
      <c r="R11" s="163">
        <v>67</v>
      </c>
      <c r="S11" s="163">
        <v>39</v>
      </c>
      <c r="T11" s="1025">
        <v>4023</v>
      </c>
      <c r="U11" s="1026"/>
      <c r="V11" s="1034"/>
      <c r="W11" s="1025">
        <v>7488</v>
      </c>
      <c r="X11" s="1026"/>
      <c r="Y11" s="1026"/>
      <c r="Z11" s="81"/>
    </row>
    <row r="12" spans="1:26" ht="23.25" customHeight="1">
      <c r="A12" s="57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6" ht="23.25" customHeight="1">
      <c r="A13" s="619" t="s">
        <v>26</v>
      </c>
      <c r="B13" s="759">
        <v>550</v>
      </c>
      <c r="C13" s="195">
        <v>316</v>
      </c>
      <c r="D13" s="195">
        <v>234</v>
      </c>
      <c r="E13" s="151">
        <v>235</v>
      </c>
      <c r="F13" s="151">
        <v>72</v>
      </c>
      <c r="G13" s="151">
        <v>53</v>
      </c>
      <c r="H13" s="151">
        <v>91</v>
      </c>
      <c r="I13" s="151">
        <v>10</v>
      </c>
      <c r="J13" s="151">
        <v>32</v>
      </c>
      <c r="K13" s="151">
        <v>1</v>
      </c>
      <c r="L13" s="151">
        <v>27</v>
      </c>
      <c r="M13" s="151">
        <v>20</v>
      </c>
      <c r="N13" s="151">
        <v>1</v>
      </c>
      <c r="O13" s="151">
        <v>3</v>
      </c>
      <c r="P13" s="195"/>
      <c r="Q13" s="195">
        <v>1</v>
      </c>
      <c r="R13" s="195">
        <v>2</v>
      </c>
      <c r="S13" s="195">
        <v>2</v>
      </c>
      <c r="T13" s="1036">
        <v>221</v>
      </c>
      <c r="U13" s="1037"/>
      <c r="V13" s="1038"/>
      <c r="W13" s="1036">
        <v>329</v>
      </c>
      <c r="X13" s="1037"/>
      <c r="Y13" s="1037"/>
      <c r="Z13" s="81"/>
    </row>
    <row r="14" spans="1:26" ht="23.25" customHeight="1">
      <c r="A14" s="592" t="s">
        <v>701</v>
      </c>
      <c r="B14" s="155">
        <v>755</v>
      </c>
      <c r="C14" s="156">
        <v>420</v>
      </c>
      <c r="D14" s="156">
        <v>335</v>
      </c>
      <c r="E14" s="161">
        <v>351</v>
      </c>
      <c r="F14" s="161">
        <v>81</v>
      </c>
      <c r="G14" s="161">
        <v>87</v>
      </c>
      <c r="H14" s="161">
        <v>126</v>
      </c>
      <c r="I14" s="161">
        <v>2</v>
      </c>
      <c r="J14" s="161">
        <v>44</v>
      </c>
      <c r="K14" s="161">
        <v>2</v>
      </c>
      <c r="L14" s="161">
        <v>31</v>
      </c>
      <c r="M14" s="161">
        <v>20</v>
      </c>
      <c r="N14" s="161">
        <v>2</v>
      </c>
      <c r="O14" s="161">
        <v>1</v>
      </c>
      <c r="P14" s="156">
        <v>3</v>
      </c>
      <c r="Q14" s="156"/>
      <c r="R14" s="156">
        <v>3</v>
      </c>
      <c r="S14" s="161">
        <v>2</v>
      </c>
      <c r="T14" s="1039">
        <v>238</v>
      </c>
      <c r="U14" s="1040"/>
      <c r="V14" s="1041"/>
      <c r="W14" s="1039">
        <v>517</v>
      </c>
      <c r="X14" s="1040"/>
      <c r="Y14" s="1040"/>
      <c r="Z14" s="81"/>
    </row>
    <row r="15" spans="1:26" ht="23.25" customHeight="1">
      <c r="A15" s="620" t="s">
        <v>25</v>
      </c>
      <c r="B15" s="155">
        <v>926</v>
      </c>
      <c r="C15" s="156">
        <v>546</v>
      </c>
      <c r="D15" s="156">
        <v>380</v>
      </c>
      <c r="E15" s="161">
        <v>415</v>
      </c>
      <c r="F15" s="161">
        <v>105</v>
      </c>
      <c r="G15" s="161">
        <v>80</v>
      </c>
      <c r="H15" s="161">
        <v>165</v>
      </c>
      <c r="I15" s="161">
        <v>10</v>
      </c>
      <c r="J15" s="161">
        <v>53</v>
      </c>
      <c r="K15" s="161">
        <v>8</v>
      </c>
      <c r="L15" s="161">
        <v>35</v>
      </c>
      <c r="M15" s="161">
        <v>33</v>
      </c>
      <c r="N15" s="161">
        <v>1</v>
      </c>
      <c r="O15" s="161">
        <v>2</v>
      </c>
      <c r="P15" s="156">
        <v>7</v>
      </c>
      <c r="Q15" s="156">
        <v>1</v>
      </c>
      <c r="R15" s="156">
        <v>8</v>
      </c>
      <c r="S15" s="156">
        <v>3</v>
      </c>
      <c r="T15" s="1039">
        <v>307</v>
      </c>
      <c r="U15" s="1040"/>
      <c r="V15" s="1041"/>
      <c r="W15" s="1039">
        <v>619</v>
      </c>
      <c r="X15" s="1040"/>
      <c r="Y15" s="1040"/>
      <c r="Z15" s="81"/>
    </row>
    <row r="16" spans="1:26" ht="23.25" customHeight="1">
      <c r="A16" s="620" t="s">
        <v>24</v>
      </c>
      <c r="B16" s="155">
        <v>777</v>
      </c>
      <c r="C16" s="156">
        <v>470</v>
      </c>
      <c r="D16" s="156">
        <v>307</v>
      </c>
      <c r="E16" s="161">
        <v>362</v>
      </c>
      <c r="F16" s="161">
        <v>70</v>
      </c>
      <c r="G16" s="161">
        <v>74</v>
      </c>
      <c r="H16" s="161">
        <v>117</v>
      </c>
      <c r="I16" s="161">
        <v>2</v>
      </c>
      <c r="J16" s="161">
        <v>77</v>
      </c>
      <c r="K16" s="161">
        <v>6</v>
      </c>
      <c r="L16" s="161">
        <v>38</v>
      </c>
      <c r="M16" s="161">
        <v>18</v>
      </c>
      <c r="N16" s="161">
        <v>2</v>
      </c>
      <c r="O16" s="161">
        <v>3</v>
      </c>
      <c r="P16" s="156">
        <v>3</v>
      </c>
      <c r="Q16" s="156">
        <v>2</v>
      </c>
      <c r="R16" s="156">
        <v>1</v>
      </c>
      <c r="S16" s="156">
        <v>2</v>
      </c>
      <c r="T16" s="1039">
        <v>281</v>
      </c>
      <c r="U16" s="1040"/>
      <c r="V16" s="1041"/>
      <c r="W16" s="1039">
        <v>496</v>
      </c>
      <c r="X16" s="1040"/>
      <c r="Y16" s="1040"/>
      <c r="Z16" s="81"/>
    </row>
    <row r="17" spans="1:26" ht="23.25" customHeight="1">
      <c r="A17" s="594" t="s">
        <v>700</v>
      </c>
      <c r="B17" s="155">
        <v>818</v>
      </c>
      <c r="C17" s="156">
        <v>457</v>
      </c>
      <c r="D17" s="156">
        <v>361</v>
      </c>
      <c r="E17" s="161">
        <v>364</v>
      </c>
      <c r="F17" s="161">
        <v>74</v>
      </c>
      <c r="G17" s="161">
        <v>95</v>
      </c>
      <c r="H17" s="161">
        <v>147</v>
      </c>
      <c r="I17" s="161">
        <v>9</v>
      </c>
      <c r="J17" s="161">
        <v>46</v>
      </c>
      <c r="K17" s="161">
        <v>1</v>
      </c>
      <c r="L17" s="161">
        <v>41</v>
      </c>
      <c r="M17" s="161">
        <v>23</v>
      </c>
      <c r="N17" s="161">
        <v>2</v>
      </c>
      <c r="O17" s="161">
        <v>4</v>
      </c>
      <c r="P17" s="156">
        <v>4</v>
      </c>
      <c r="Q17" s="156"/>
      <c r="R17" s="156">
        <v>6</v>
      </c>
      <c r="S17" s="156">
        <v>2</v>
      </c>
      <c r="T17" s="1039">
        <v>259</v>
      </c>
      <c r="U17" s="1040"/>
      <c r="V17" s="1041"/>
      <c r="W17" s="1039">
        <v>559</v>
      </c>
      <c r="X17" s="1040"/>
      <c r="Y17" s="1040"/>
      <c r="Z17" s="81"/>
    </row>
    <row r="18" spans="1:26" ht="23.25" customHeight="1">
      <c r="A18" s="620" t="s">
        <v>23</v>
      </c>
      <c r="B18" s="155">
        <v>669</v>
      </c>
      <c r="C18" s="156">
        <v>388</v>
      </c>
      <c r="D18" s="156">
        <v>281</v>
      </c>
      <c r="E18" s="161">
        <v>281</v>
      </c>
      <c r="F18" s="161">
        <v>68</v>
      </c>
      <c r="G18" s="161">
        <v>74</v>
      </c>
      <c r="H18" s="161">
        <v>101</v>
      </c>
      <c r="I18" s="161">
        <v>8</v>
      </c>
      <c r="J18" s="161">
        <v>49</v>
      </c>
      <c r="K18" s="161">
        <v>3</v>
      </c>
      <c r="L18" s="161">
        <v>49</v>
      </c>
      <c r="M18" s="161">
        <v>24</v>
      </c>
      <c r="N18" s="161"/>
      <c r="O18" s="161">
        <v>1</v>
      </c>
      <c r="P18" s="156">
        <v>3</v>
      </c>
      <c r="Q18" s="161">
        <v>3</v>
      </c>
      <c r="R18" s="156">
        <v>4</v>
      </c>
      <c r="S18" s="156">
        <v>1</v>
      </c>
      <c r="T18" s="1039">
        <v>245</v>
      </c>
      <c r="U18" s="1040"/>
      <c r="V18" s="1041"/>
      <c r="W18" s="1039">
        <v>424</v>
      </c>
      <c r="X18" s="1040"/>
      <c r="Y18" s="1040"/>
      <c r="Z18" s="81"/>
    </row>
    <row r="19" spans="1:26" ht="23.25" customHeight="1">
      <c r="A19" s="620" t="s">
        <v>22</v>
      </c>
      <c r="B19" s="155">
        <v>494</v>
      </c>
      <c r="C19" s="156">
        <v>294</v>
      </c>
      <c r="D19" s="156">
        <v>200</v>
      </c>
      <c r="E19" s="161">
        <v>242</v>
      </c>
      <c r="F19" s="161">
        <v>44</v>
      </c>
      <c r="G19" s="161">
        <v>50</v>
      </c>
      <c r="H19" s="161">
        <v>69</v>
      </c>
      <c r="I19" s="161">
        <v>2</v>
      </c>
      <c r="J19" s="161">
        <v>41</v>
      </c>
      <c r="K19" s="161">
        <v>1</v>
      </c>
      <c r="L19" s="161">
        <v>22</v>
      </c>
      <c r="M19" s="161">
        <v>15</v>
      </c>
      <c r="N19" s="161"/>
      <c r="O19" s="161"/>
      <c r="P19" s="156">
        <v>2</v>
      </c>
      <c r="Q19" s="156">
        <v>1</v>
      </c>
      <c r="R19" s="156">
        <v>4</v>
      </c>
      <c r="S19" s="156">
        <v>1</v>
      </c>
      <c r="T19" s="1039">
        <v>149</v>
      </c>
      <c r="U19" s="1040"/>
      <c r="V19" s="1041"/>
      <c r="W19" s="1039">
        <v>345</v>
      </c>
      <c r="X19" s="1040"/>
      <c r="Y19" s="1040"/>
      <c r="Z19" s="81"/>
    </row>
    <row r="20" spans="1:26" ht="23.25" customHeight="1">
      <c r="A20" s="620" t="s">
        <v>21</v>
      </c>
      <c r="B20" s="155">
        <v>562</v>
      </c>
      <c r="C20" s="156">
        <v>344</v>
      </c>
      <c r="D20" s="156">
        <v>218</v>
      </c>
      <c r="E20" s="161">
        <v>244</v>
      </c>
      <c r="F20" s="161">
        <v>64</v>
      </c>
      <c r="G20" s="161">
        <v>61</v>
      </c>
      <c r="H20" s="161">
        <v>83</v>
      </c>
      <c r="I20" s="161">
        <v>5</v>
      </c>
      <c r="J20" s="161">
        <v>38</v>
      </c>
      <c r="K20" s="161">
        <v>5</v>
      </c>
      <c r="L20" s="161">
        <v>22</v>
      </c>
      <c r="M20" s="161">
        <v>26</v>
      </c>
      <c r="N20" s="161"/>
      <c r="O20" s="161">
        <v>4</v>
      </c>
      <c r="P20" s="156">
        <v>3</v>
      </c>
      <c r="Q20" s="161">
        <v>1</v>
      </c>
      <c r="R20" s="156">
        <v>3</v>
      </c>
      <c r="S20" s="156">
        <v>3</v>
      </c>
      <c r="T20" s="1039">
        <v>208</v>
      </c>
      <c r="U20" s="1040"/>
      <c r="V20" s="1041"/>
      <c r="W20" s="1039">
        <v>354</v>
      </c>
      <c r="X20" s="1040"/>
      <c r="Y20" s="1040"/>
      <c r="Z20" s="81"/>
    </row>
    <row r="21" spans="1:26" ht="23.25" customHeight="1">
      <c r="A21" s="620" t="s">
        <v>20</v>
      </c>
      <c r="B21" s="155">
        <v>807</v>
      </c>
      <c r="C21" s="156">
        <v>516</v>
      </c>
      <c r="D21" s="156">
        <v>291</v>
      </c>
      <c r="E21" s="161">
        <v>385</v>
      </c>
      <c r="F21" s="161">
        <v>83</v>
      </c>
      <c r="G21" s="161">
        <v>80</v>
      </c>
      <c r="H21" s="161">
        <v>116</v>
      </c>
      <c r="I21" s="161">
        <v>5</v>
      </c>
      <c r="J21" s="161">
        <v>57</v>
      </c>
      <c r="K21" s="161">
        <v>1</v>
      </c>
      <c r="L21" s="161">
        <v>37</v>
      </c>
      <c r="M21" s="161">
        <v>26</v>
      </c>
      <c r="N21" s="161">
        <v>1</v>
      </c>
      <c r="O21" s="161">
        <v>4</v>
      </c>
      <c r="P21" s="156">
        <v>3</v>
      </c>
      <c r="Q21" s="161">
        <v>2</v>
      </c>
      <c r="R21" s="156">
        <v>2</v>
      </c>
      <c r="S21" s="156">
        <v>5</v>
      </c>
      <c r="T21" s="1039">
        <v>265</v>
      </c>
      <c r="U21" s="1040"/>
      <c r="V21" s="1041"/>
      <c r="W21" s="1039">
        <v>542</v>
      </c>
      <c r="X21" s="1040"/>
      <c r="Y21" s="1040"/>
      <c r="Z21" s="81"/>
    </row>
    <row r="22" spans="1:26" ht="23.25" customHeight="1">
      <c r="A22" s="620" t="s">
        <v>19</v>
      </c>
      <c r="B22" s="155">
        <v>558</v>
      </c>
      <c r="C22" s="156">
        <v>337</v>
      </c>
      <c r="D22" s="156">
        <v>221</v>
      </c>
      <c r="E22" s="161">
        <v>251</v>
      </c>
      <c r="F22" s="161">
        <v>52</v>
      </c>
      <c r="G22" s="161">
        <v>59</v>
      </c>
      <c r="H22" s="161">
        <v>88</v>
      </c>
      <c r="I22" s="161">
        <v>3</v>
      </c>
      <c r="J22" s="161">
        <v>48</v>
      </c>
      <c r="K22" s="161">
        <v>5</v>
      </c>
      <c r="L22" s="161">
        <v>20</v>
      </c>
      <c r="M22" s="161">
        <v>21</v>
      </c>
      <c r="N22" s="161"/>
      <c r="O22" s="161">
        <v>2</v>
      </c>
      <c r="P22" s="156">
        <v>3</v>
      </c>
      <c r="Q22" s="156">
        <v>1</v>
      </c>
      <c r="R22" s="156">
        <v>5</v>
      </c>
      <c r="S22" s="156"/>
      <c r="T22" s="1039">
        <v>183</v>
      </c>
      <c r="U22" s="1040"/>
      <c r="V22" s="1041"/>
      <c r="W22" s="1039">
        <v>375</v>
      </c>
      <c r="X22" s="1040"/>
      <c r="Y22" s="1040"/>
      <c r="Z22" s="81"/>
    </row>
    <row r="23" spans="1:26" ht="23.25" customHeight="1">
      <c r="A23" s="620" t="s">
        <v>18</v>
      </c>
      <c r="B23" s="155">
        <v>440</v>
      </c>
      <c r="C23" s="156">
        <v>241</v>
      </c>
      <c r="D23" s="156">
        <v>199</v>
      </c>
      <c r="E23" s="161">
        <v>186</v>
      </c>
      <c r="F23" s="161">
        <v>56</v>
      </c>
      <c r="G23" s="161">
        <v>47</v>
      </c>
      <c r="H23" s="161">
        <v>76</v>
      </c>
      <c r="I23" s="161">
        <v>2</v>
      </c>
      <c r="J23" s="161">
        <v>29</v>
      </c>
      <c r="K23" s="161">
        <v>3</v>
      </c>
      <c r="L23" s="161">
        <v>15</v>
      </c>
      <c r="M23" s="161">
        <v>18</v>
      </c>
      <c r="N23" s="161">
        <v>2</v>
      </c>
      <c r="O23" s="161"/>
      <c r="P23" s="161">
        <v>3</v>
      </c>
      <c r="Q23" s="156">
        <v>1</v>
      </c>
      <c r="R23" s="156">
        <v>1</v>
      </c>
      <c r="S23" s="156">
        <v>1</v>
      </c>
      <c r="T23" s="1039">
        <v>167</v>
      </c>
      <c r="U23" s="1040"/>
      <c r="V23" s="1041"/>
      <c r="W23" s="1039">
        <v>273</v>
      </c>
      <c r="X23" s="1040"/>
      <c r="Y23" s="1040"/>
      <c r="Z23" s="81"/>
    </row>
    <row r="24" spans="1:26" ht="23.25" customHeight="1">
      <c r="A24" s="620" t="s">
        <v>17</v>
      </c>
      <c r="B24" s="155">
        <v>705</v>
      </c>
      <c r="C24" s="156">
        <v>428</v>
      </c>
      <c r="D24" s="156">
        <v>277</v>
      </c>
      <c r="E24" s="161">
        <v>321</v>
      </c>
      <c r="F24" s="161">
        <v>73</v>
      </c>
      <c r="G24" s="161">
        <v>65</v>
      </c>
      <c r="H24" s="161">
        <v>97</v>
      </c>
      <c r="I24" s="161">
        <v>11</v>
      </c>
      <c r="J24" s="161">
        <v>64</v>
      </c>
      <c r="K24" s="161">
        <v>3</v>
      </c>
      <c r="L24" s="161">
        <v>30</v>
      </c>
      <c r="M24" s="161">
        <v>26</v>
      </c>
      <c r="N24" s="161">
        <v>2</v>
      </c>
      <c r="O24" s="161">
        <v>3</v>
      </c>
      <c r="P24" s="161">
        <v>5</v>
      </c>
      <c r="Q24" s="156"/>
      <c r="R24" s="156">
        <v>2</v>
      </c>
      <c r="S24" s="156">
        <v>3</v>
      </c>
      <c r="T24" s="1039">
        <v>258</v>
      </c>
      <c r="U24" s="1040"/>
      <c r="V24" s="1041"/>
      <c r="W24" s="1039">
        <v>447</v>
      </c>
      <c r="X24" s="1040"/>
      <c r="Y24" s="1040"/>
      <c r="Z24" s="81"/>
    </row>
    <row r="25" spans="1:26" ht="23.25" customHeight="1">
      <c r="A25" s="620" t="s">
        <v>16</v>
      </c>
      <c r="B25" s="155">
        <v>958</v>
      </c>
      <c r="C25" s="156">
        <v>586</v>
      </c>
      <c r="D25" s="156">
        <v>372</v>
      </c>
      <c r="E25" s="161">
        <v>440</v>
      </c>
      <c r="F25" s="161">
        <v>106</v>
      </c>
      <c r="G25" s="161">
        <v>105</v>
      </c>
      <c r="H25" s="161">
        <v>136</v>
      </c>
      <c r="I25" s="161">
        <v>4</v>
      </c>
      <c r="J25" s="161">
        <v>91</v>
      </c>
      <c r="K25" s="161">
        <v>6</v>
      </c>
      <c r="L25" s="161">
        <v>28</v>
      </c>
      <c r="M25" s="161">
        <v>24</v>
      </c>
      <c r="N25" s="161">
        <v>2</v>
      </c>
      <c r="O25" s="161">
        <v>2</v>
      </c>
      <c r="P25" s="156"/>
      <c r="Q25" s="161"/>
      <c r="R25" s="156">
        <v>7</v>
      </c>
      <c r="S25" s="156">
        <v>7</v>
      </c>
      <c r="T25" s="1039">
        <v>342</v>
      </c>
      <c r="U25" s="1040"/>
      <c r="V25" s="1041"/>
      <c r="W25" s="1039">
        <v>616</v>
      </c>
      <c r="X25" s="1040"/>
      <c r="Y25" s="1040"/>
      <c r="Z25" s="81"/>
    </row>
    <row r="26" spans="1:26" ht="23.25" customHeight="1">
      <c r="A26" s="620" t="s">
        <v>15</v>
      </c>
      <c r="B26" s="155">
        <v>368</v>
      </c>
      <c r="C26" s="156">
        <v>226</v>
      </c>
      <c r="D26" s="156">
        <v>142</v>
      </c>
      <c r="E26" s="161">
        <v>163</v>
      </c>
      <c r="F26" s="161">
        <v>34</v>
      </c>
      <c r="G26" s="161">
        <v>32</v>
      </c>
      <c r="H26" s="161">
        <v>55</v>
      </c>
      <c r="I26" s="161">
        <v>1</v>
      </c>
      <c r="J26" s="161">
        <v>29</v>
      </c>
      <c r="K26" s="161">
        <v>4</v>
      </c>
      <c r="L26" s="161">
        <v>28</v>
      </c>
      <c r="M26" s="161">
        <v>12</v>
      </c>
      <c r="N26" s="161">
        <v>1</v>
      </c>
      <c r="O26" s="161">
        <v>2</v>
      </c>
      <c r="P26" s="156">
        <v>3</v>
      </c>
      <c r="Q26" s="156"/>
      <c r="R26" s="161">
        <v>2</v>
      </c>
      <c r="S26" s="156">
        <v>2</v>
      </c>
      <c r="T26" s="1039">
        <v>138</v>
      </c>
      <c r="U26" s="1040"/>
      <c r="V26" s="1041"/>
      <c r="W26" s="1039">
        <v>230</v>
      </c>
      <c r="X26" s="1040"/>
      <c r="Y26" s="1040"/>
      <c r="Z26" s="81"/>
    </row>
    <row r="27" spans="1:26" ht="23.25" customHeight="1">
      <c r="A27" s="620" t="s">
        <v>14</v>
      </c>
      <c r="B27" s="155">
        <v>409</v>
      </c>
      <c r="C27" s="156">
        <v>266</v>
      </c>
      <c r="D27" s="156">
        <v>143</v>
      </c>
      <c r="E27" s="161">
        <v>175</v>
      </c>
      <c r="F27" s="161">
        <v>41</v>
      </c>
      <c r="G27" s="161">
        <v>52</v>
      </c>
      <c r="H27" s="161">
        <v>57</v>
      </c>
      <c r="I27" s="161">
        <v>6</v>
      </c>
      <c r="J27" s="161">
        <v>37</v>
      </c>
      <c r="K27" s="161">
        <v>2</v>
      </c>
      <c r="L27" s="161">
        <v>16</v>
      </c>
      <c r="M27" s="161">
        <v>14</v>
      </c>
      <c r="N27" s="161">
        <v>1</v>
      </c>
      <c r="O27" s="161"/>
      <c r="P27" s="156"/>
      <c r="Q27" s="156">
        <v>1</v>
      </c>
      <c r="R27" s="156">
        <v>5</v>
      </c>
      <c r="S27" s="156">
        <v>2</v>
      </c>
      <c r="T27" s="1039">
        <v>149</v>
      </c>
      <c r="U27" s="1040"/>
      <c r="V27" s="1041"/>
      <c r="W27" s="1039">
        <v>260</v>
      </c>
      <c r="X27" s="1040"/>
      <c r="Y27" s="1040"/>
      <c r="Z27" s="81"/>
    </row>
    <row r="28" spans="1:26" ht="23.25" customHeight="1">
      <c r="A28" s="620" t="s">
        <v>95</v>
      </c>
      <c r="B28" s="155">
        <v>1049</v>
      </c>
      <c r="C28" s="156">
        <v>623</v>
      </c>
      <c r="D28" s="156">
        <v>426</v>
      </c>
      <c r="E28" s="161">
        <v>472</v>
      </c>
      <c r="F28" s="161">
        <v>109</v>
      </c>
      <c r="G28" s="161">
        <v>107</v>
      </c>
      <c r="H28" s="161">
        <v>174</v>
      </c>
      <c r="I28" s="161">
        <v>11</v>
      </c>
      <c r="J28" s="161">
        <v>93</v>
      </c>
      <c r="K28" s="161">
        <v>10</v>
      </c>
      <c r="L28" s="161">
        <v>26</v>
      </c>
      <c r="M28" s="161">
        <v>30</v>
      </c>
      <c r="N28" s="161">
        <v>1</v>
      </c>
      <c r="O28" s="161">
        <v>2</v>
      </c>
      <c r="P28" s="156">
        <v>5</v>
      </c>
      <c r="Q28" s="156">
        <v>1</v>
      </c>
      <c r="R28" s="156">
        <v>6</v>
      </c>
      <c r="S28" s="156">
        <v>2</v>
      </c>
      <c r="T28" s="1039">
        <v>378</v>
      </c>
      <c r="U28" s="1040"/>
      <c r="V28" s="1041"/>
      <c r="W28" s="1039">
        <v>671</v>
      </c>
      <c r="X28" s="1040"/>
      <c r="Y28" s="1040"/>
      <c r="Z28" s="81"/>
    </row>
    <row r="29" spans="1:26" ht="23.25" customHeight="1">
      <c r="A29" s="621" t="s">
        <v>12</v>
      </c>
      <c r="B29" s="158">
        <v>666</v>
      </c>
      <c r="C29" s="159">
        <v>374</v>
      </c>
      <c r="D29" s="159">
        <v>292</v>
      </c>
      <c r="E29" s="163">
        <v>297</v>
      </c>
      <c r="F29" s="163">
        <v>61</v>
      </c>
      <c r="G29" s="163">
        <v>67</v>
      </c>
      <c r="H29" s="163">
        <v>109</v>
      </c>
      <c r="I29" s="163">
        <v>3</v>
      </c>
      <c r="J29" s="163">
        <v>45</v>
      </c>
      <c r="K29" s="163"/>
      <c r="L29" s="163">
        <v>49</v>
      </c>
      <c r="M29" s="163">
        <v>25</v>
      </c>
      <c r="N29" s="163">
        <v>2</v>
      </c>
      <c r="O29" s="163"/>
      <c r="P29" s="159">
        <v>1</v>
      </c>
      <c r="Q29" s="163"/>
      <c r="R29" s="159">
        <v>6</v>
      </c>
      <c r="S29" s="159">
        <v>1</v>
      </c>
      <c r="T29" s="1042">
        <v>235</v>
      </c>
      <c r="U29" s="1043"/>
      <c r="V29" s="1044"/>
      <c r="W29" s="1042">
        <v>431</v>
      </c>
      <c r="X29" s="1043"/>
      <c r="Y29" s="1043"/>
      <c r="Z29" s="81"/>
    </row>
    <row r="30" spans="1:26" ht="17.25" customHeight="1">
      <c r="A30" s="361"/>
      <c r="B30" s="19"/>
      <c r="C30" s="19"/>
      <c r="D30" s="19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9"/>
      <c r="Q30" s="92"/>
      <c r="R30" s="19"/>
      <c r="S30" s="19"/>
      <c r="T30" s="19"/>
      <c r="U30" s="19"/>
      <c r="V30" s="19"/>
      <c r="W30" s="19"/>
      <c r="X30" s="19"/>
      <c r="Y30" s="19"/>
    </row>
    <row r="31" spans="1:26">
      <c r="A31" s="806" t="s">
        <v>533</v>
      </c>
      <c r="B31" s="80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771"/>
      <c r="U31" s="22"/>
      <c r="V31" s="771"/>
      <c r="W31" s="22"/>
      <c r="X31" s="22"/>
      <c r="Y31" s="22"/>
    </row>
    <row r="32" spans="1:26">
      <c r="A32" s="772" t="s">
        <v>824</v>
      </c>
    </row>
    <row r="33" spans="2: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</sheetData>
  <mergeCells count="54">
    <mergeCell ref="W27:Y27"/>
    <mergeCell ref="W28:Y28"/>
    <mergeCell ref="W29:Y29"/>
    <mergeCell ref="T28:V28"/>
    <mergeCell ref="T29:V29"/>
    <mergeCell ref="T27:V27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T23:V23"/>
    <mergeCell ref="T24:V24"/>
    <mergeCell ref="T25:V25"/>
    <mergeCell ref="T26:V26"/>
    <mergeCell ref="T18:V18"/>
    <mergeCell ref="T19:V19"/>
    <mergeCell ref="T20:V20"/>
    <mergeCell ref="T21:V21"/>
    <mergeCell ref="T22:V22"/>
    <mergeCell ref="T13:V13"/>
    <mergeCell ref="T14:V14"/>
    <mergeCell ref="T15:V15"/>
    <mergeCell ref="T16:V16"/>
    <mergeCell ref="T17:V17"/>
    <mergeCell ref="A31:B31"/>
    <mergeCell ref="A1:C1"/>
    <mergeCell ref="A4:A5"/>
    <mergeCell ref="B4:D4"/>
    <mergeCell ref="E4:S4"/>
    <mergeCell ref="W8:Y8"/>
    <mergeCell ref="W9:Y9"/>
    <mergeCell ref="W10:Y10"/>
    <mergeCell ref="W11:Y11"/>
    <mergeCell ref="T4:Y4"/>
    <mergeCell ref="T5:V5"/>
    <mergeCell ref="W5:Y5"/>
    <mergeCell ref="T6:V6"/>
    <mergeCell ref="T7:V7"/>
    <mergeCell ref="T8:V8"/>
    <mergeCell ref="T9:V9"/>
    <mergeCell ref="T10:V10"/>
    <mergeCell ref="T11:V11"/>
    <mergeCell ref="W6:Y6"/>
    <mergeCell ref="W7:Y7"/>
  </mergeCells>
  <phoneticPr fontId="3" type="noConversion"/>
  <pageMargins left="0.19685039370078741" right="0.15748031496062992" top="0.35433070866141736" bottom="0.15748031496062992" header="0.23622047244094491" footer="0.51181102362204722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2" sqref="B12:M12"/>
    </sheetView>
  </sheetViews>
  <sheetFormatPr defaultColWidth="9" defaultRowHeight="13.5"/>
  <cols>
    <col min="1" max="1" width="10.375" style="37" customWidth="1"/>
    <col min="2" max="4" width="9" style="37"/>
    <col min="5" max="5" width="10.125" style="37" customWidth="1"/>
    <col min="6" max="6" width="9" style="37" customWidth="1"/>
    <col min="7" max="8" width="9" style="37"/>
    <col min="9" max="9" width="10.125" style="37" customWidth="1"/>
    <col min="10" max="10" width="9" style="37" customWidth="1"/>
    <col min="11" max="12" width="9" style="37"/>
    <col min="13" max="13" width="10.125" style="37" customWidth="1"/>
    <col min="14" max="16384" width="9" style="37"/>
  </cols>
  <sheetData>
    <row r="1" spans="1:13" ht="18.75" customHeight="1">
      <c r="A1" s="1045" t="s">
        <v>773</v>
      </c>
      <c r="B1" s="1045"/>
      <c r="C1" s="1045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>
      <c r="A2" s="23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7.25" customHeight="1">
      <c r="A3" s="840" t="s">
        <v>531</v>
      </c>
      <c r="B3" s="840"/>
      <c r="C3" s="43"/>
      <c r="D3" s="43"/>
      <c r="E3" s="43"/>
      <c r="F3" s="557"/>
      <c r="G3" s="43"/>
      <c r="H3" s="43"/>
      <c r="I3" s="43"/>
      <c r="J3" s="557"/>
      <c r="K3" s="45" t="s">
        <v>37</v>
      </c>
      <c r="L3" s="43"/>
      <c r="M3" s="43"/>
    </row>
    <row r="4" spans="1:13" ht="23.25" customHeight="1">
      <c r="A4" s="853" t="s">
        <v>680</v>
      </c>
      <c r="B4" s="119" t="s">
        <v>37</v>
      </c>
      <c r="C4" s="106" t="s">
        <v>229</v>
      </c>
      <c r="D4" s="106" t="s">
        <v>134</v>
      </c>
      <c r="E4" s="120"/>
      <c r="F4" s="836" t="s">
        <v>230</v>
      </c>
      <c r="G4" s="942"/>
      <c r="H4" s="942"/>
      <c r="I4" s="835"/>
      <c r="J4" s="836" t="s">
        <v>231</v>
      </c>
      <c r="K4" s="942"/>
      <c r="L4" s="942"/>
      <c r="M4" s="942"/>
    </row>
    <row r="5" spans="1:13" ht="20.25" customHeight="1">
      <c r="A5" s="853"/>
      <c r="B5" s="834" t="s">
        <v>88</v>
      </c>
      <c r="C5" s="834" t="s">
        <v>92</v>
      </c>
      <c r="D5" s="834" t="s">
        <v>93</v>
      </c>
      <c r="E5" s="832" t="s">
        <v>94</v>
      </c>
      <c r="F5" s="834" t="s">
        <v>88</v>
      </c>
      <c r="G5" s="834" t="s">
        <v>92</v>
      </c>
      <c r="H5" s="834" t="s">
        <v>93</v>
      </c>
      <c r="I5" s="832" t="s">
        <v>94</v>
      </c>
      <c r="J5" s="834" t="s">
        <v>88</v>
      </c>
      <c r="K5" s="834" t="s">
        <v>92</v>
      </c>
      <c r="L5" s="834" t="s">
        <v>93</v>
      </c>
      <c r="M5" s="843" t="s">
        <v>94</v>
      </c>
    </row>
    <row r="6" spans="1:13" ht="20.25" customHeight="1">
      <c r="A6" s="939"/>
      <c r="B6" s="833"/>
      <c r="C6" s="833"/>
      <c r="D6" s="833"/>
      <c r="E6" s="841"/>
      <c r="F6" s="833"/>
      <c r="G6" s="833"/>
      <c r="H6" s="833"/>
      <c r="I6" s="841"/>
      <c r="J6" s="833"/>
      <c r="K6" s="833"/>
      <c r="L6" s="833"/>
      <c r="M6" s="845"/>
    </row>
    <row r="7" spans="1:13" ht="23.1" customHeight="1">
      <c r="A7" s="150" t="s">
        <v>0</v>
      </c>
      <c r="B7" s="164">
        <v>1</v>
      </c>
      <c r="C7" s="161">
        <v>25</v>
      </c>
      <c r="D7" s="161">
        <v>13</v>
      </c>
      <c r="E7" s="161">
        <v>29</v>
      </c>
      <c r="F7" s="161">
        <v>1</v>
      </c>
      <c r="G7" s="161">
        <v>25</v>
      </c>
      <c r="H7" s="161">
        <v>13</v>
      </c>
      <c r="I7" s="161">
        <v>29</v>
      </c>
      <c r="J7" s="161">
        <v>0</v>
      </c>
      <c r="K7" s="161">
        <v>0</v>
      </c>
      <c r="L7" s="161">
        <v>0</v>
      </c>
      <c r="M7" s="193">
        <v>0</v>
      </c>
    </row>
    <row r="8" spans="1:13" ht="23.1" customHeight="1">
      <c r="A8" s="150" t="s">
        <v>252</v>
      </c>
      <c r="B8" s="164">
        <v>1</v>
      </c>
      <c r="C8" s="161">
        <v>37</v>
      </c>
      <c r="D8" s="161">
        <v>42</v>
      </c>
      <c r="E8" s="161">
        <v>27</v>
      </c>
      <c r="F8" s="161">
        <v>1</v>
      </c>
      <c r="G8" s="161">
        <v>37</v>
      </c>
      <c r="H8" s="161">
        <v>42</v>
      </c>
      <c r="I8" s="161">
        <v>27</v>
      </c>
      <c r="J8" s="161">
        <v>0</v>
      </c>
      <c r="K8" s="161">
        <v>0</v>
      </c>
      <c r="L8" s="161">
        <v>0</v>
      </c>
      <c r="M8" s="782">
        <v>0</v>
      </c>
    </row>
    <row r="9" spans="1:13" ht="23.1" customHeight="1">
      <c r="A9" s="150" t="s">
        <v>262</v>
      </c>
      <c r="B9" s="164">
        <v>1</v>
      </c>
      <c r="C9" s="161">
        <v>16</v>
      </c>
      <c r="D9" s="161">
        <v>24</v>
      </c>
      <c r="E9" s="161">
        <v>19</v>
      </c>
      <c r="F9" s="161">
        <v>1</v>
      </c>
      <c r="G9" s="161">
        <v>16</v>
      </c>
      <c r="H9" s="161">
        <v>24</v>
      </c>
      <c r="I9" s="161">
        <v>19</v>
      </c>
      <c r="J9" s="161">
        <v>0</v>
      </c>
      <c r="K9" s="161">
        <v>0</v>
      </c>
      <c r="L9" s="161">
        <v>0</v>
      </c>
      <c r="M9" s="782">
        <v>0</v>
      </c>
    </row>
    <row r="10" spans="1:13" ht="23.1" customHeight="1">
      <c r="A10" s="698" t="s">
        <v>686</v>
      </c>
      <c r="B10" s="164">
        <v>1</v>
      </c>
      <c r="C10" s="161">
        <v>23</v>
      </c>
      <c r="D10" s="161">
        <v>21</v>
      </c>
      <c r="E10" s="161">
        <v>21</v>
      </c>
      <c r="F10" s="161">
        <v>1</v>
      </c>
      <c r="G10" s="161">
        <v>23</v>
      </c>
      <c r="H10" s="161">
        <v>21</v>
      </c>
      <c r="I10" s="161">
        <v>21</v>
      </c>
      <c r="J10" s="161">
        <v>0</v>
      </c>
      <c r="K10" s="161">
        <v>0</v>
      </c>
      <c r="L10" s="161">
        <v>0</v>
      </c>
      <c r="M10" s="782">
        <v>0</v>
      </c>
    </row>
    <row r="11" spans="1:13" ht="23.1" customHeight="1">
      <c r="A11" s="698" t="s">
        <v>787</v>
      </c>
      <c r="B11" s="164">
        <v>1</v>
      </c>
      <c r="C11" s="161">
        <v>15</v>
      </c>
      <c r="D11" s="161">
        <v>16</v>
      </c>
      <c r="E11" s="161">
        <v>18</v>
      </c>
      <c r="F11" s="161">
        <v>1</v>
      </c>
      <c r="G11" s="161">
        <v>15</v>
      </c>
      <c r="H11" s="161">
        <v>16</v>
      </c>
      <c r="I11" s="161">
        <v>18</v>
      </c>
      <c r="J11" s="161">
        <v>0</v>
      </c>
      <c r="K11" s="161">
        <v>0</v>
      </c>
      <c r="L11" s="161">
        <v>0</v>
      </c>
      <c r="M11" s="782">
        <v>0</v>
      </c>
    </row>
    <row r="12" spans="1:13" ht="20.25" customHeight="1">
      <c r="A12" s="599" t="s">
        <v>791</v>
      </c>
      <c r="B12" s="194">
        <v>1</v>
      </c>
      <c r="C12" s="163">
        <v>15</v>
      </c>
      <c r="D12" s="163">
        <v>15</v>
      </c>
      <c r="E12" s="163">
        <v>19</v>
      </c>
      <c r="F12" s="163">
        <v>1</v>
      </c>
      <c r="G12" s="163">
        <v>15</v>
      </c>
      <c r="H12" s="163">
        <v>15</v>
      </c>
      <c r="I12" s="163">
        <v>19</v>
      </c>
      <c r="J12" s="161">
        <v>0</v>
      </c>
      <c r="K12" s="161">
        <v>0</v>
      </c>
      <c r="L12" s="161">
        <v>0</v>
      </c>
      <c r="M12" s="782">
        <v>0</v>
      </c>
    </row>
    <row r="13" spans="1:13" s="346" customFormat="1" ht="17.100000000000001" customHeight="1">
      <c r="A13" s="10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>
      <c r="A14" s="799" t="s">
        <v>654</v>
      </c>
      <c r="B14" s="799"/>
      <c r="C14" s="43"/>
      <c r="D14" s="43"/>
      <c r="E14" s="45" t="s">
        <v>37</v>
      </c>
      <c r="F14" s="556"/>
      <c r="G14" s="43"/>
      <c r="H14" s="43"/>
      <c r="I14" s="45"/>
      <c r="J14" s="556"/>
      <c r="K14" s="43"/>
      <c r="L14" s="43"/>
      <c r="M14" s="45"/>
    </row>
  </sheetData>
  <mergeCells count="18">
    <mergeCell ref="A14:B14"/>
    <mergeCell ref="A1:C1"/>
    <mergeCell ref="A3:B3"/>
    <mergeCell ref="K5:K6"/>
    <mergeCell ref="L5:L6"/>
    <mergeCell ref="M5:M6"/>
    <mergeCell ref="A4:A6"/>
    <mergeCell ref="B5:B6"/>
    <mergeCell ref="C5:C6"/>
    <mergeCell ref="D5:D6"/>
    <mergeCell ref="E5:E6"/>
    <mergeCell ref="G5:G6"/>
    <mergeCell ref="H5:H6"/>
    <mergeCell ref="I5:I6"/>
    <mergeCell ref="F4:I4"/>
    <mergeCell ref="F5:F6"/>
    <mergeCell ref="J5:J6"/>
    <mergeCell ref="J4:M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W13" sqref="W13"/>
    </sheetView>
  </sheetViews>
  <sheetFormatPr defaultColWidth="9" defaultRowHeight="13.5"/>
  <cols>
    <col min="1" max="1" width="9.75" style="81" customWidth="1"/>
    <col min="2" max="2" width="8.625" style="81" customWidth="1"/>
    <col min="3" max="3" width="9.75" style="81" customWidth="1"/>
    <col min="4" max="4" width="7.5" style="81" customWidth="1"/>
    <col min="5" max="5" width="6.875" style="81" customWidth="1"/>
    <col min="6" max="6" width="9.75" style="81" customWidth="1"/>
    <col min="7" max="7" width="7.5" style="81" customWidth="1"/>
    <col min="8" max="8" width="7" style="81" customWidth="1"/>
    <col min="9" max="9" width="9.875" style="81" customWidth="1"/>
    <col min="10" max="16" width="6.625" style="81" customWidth="1"/>
    <col min="17" max="18" width="6.25" style="81" customWidth="1"/>
    <col min="19" max="19" width="7.375" style="81" customWidth="1"/>
    <col min="20" max="20" width="8.875" style="81" customWidth="1"/>
    <col min="21" max="21" width="12.125" style="81" customWidth="1"/>
    <col min="22" max="24" width="10" style="81" customWidth="1"/>
    <col min="25" max="25" width="9" style="81" customWidth="1"/>
    <col min="26" max="26" width="10" style="81" customWidth="1"/>
    <col min="27" max="27" width="6.875" style="81" customWidth="1"/>
    <col min="28" max="28" width="10.125" style="81" customWidth="1"/>
    <col min="29" max="29" width="6.5" style="81" customWidth="1"/>
    <col min="30" max="16384" width="9" style="81"/>
  </cols>
  <sheetData>
    <row r="1" spans="1:28" ht="20.25" customHeight="1">
      <c r="A1" s="829" t="s">
        <v>747</v>
      </c>
      <c r="B1" s="829"/>
      <c r="C1" s="829"/>
      <c r="D1" s="829"/>
      <c r="E1" s="829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367"/>
      <c r="T1" s="28"/>
      <c r="U1" s="28"/>
      <c r="V1" s="28"/>
      <c r="W1" s="28"/>
      <c r="X1" s="28"/>
      <c r="Y1" s="28"/>
      <c r="Z1" s="28"/>
      <c r="AA1" s="28"/>
      <c r="AB1" s="28"/>
    </row>
    <row r="2" spans="1:28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Q2" s="121"/>
    </row>
    <row r="3" spans="1:28" ht="20.25" customHeight="1">
      <c r="A3" s="996" t="s">
        <v>122</v>
      </c>
      <c r="B3" s="996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74"/>
      <c r="R3" s="274"/>
      <c r="S3" s="370"/>
      <c r="T3" s="38"/>
      <c r="U3" s="38"/>
      <c r="V3" s="38"/>
      <c r="W3" s="38"/>
      <c r="X3" s="38"/>
      <c r="Y3" s="38"/>
      <c r="Z3" s="38"/>
      <c r="AA3" s="38"/>
      <c r="AB3" s="38"/>
    </row>
    <row r="4" spans="1:28" ht="20.25" customHeight="1">
      <c r="A4" s="1054" t="s">
        <v>9</v>
      </c>
      <c r="B4" s="1059" t="s">
        <v>587</v>
      </c>
      <c r="C4" s="1046" t="s">
        <v>586</v>
      </c>
      <c r="D4" s="1060" t="s">
        <v>462</v>
      </c>
      <c r="E4" s="1061"/>
      <c r="F4" s="1061"/>
      <c r="G4" s="1061"/>
      <c r="H4" s="1061"/>
      <c r="I4" s="1061"/>
      <c r="J4" s="1061"/>
      <c r="K4" s="1061"/>
      <c r="L4" s="1062"/>
      <c r="M4" s="1063" t="s">
        <v>222</v>
      </c>
      <c r="N4" s="1064"/>
      <c r="O4" s="1065"/>
      <c r="P4" s="1055" t="s">
        <v>123</v>
      </c>
      <c r="Q4" s="1056"/>
      <c r="R4" s="1057"/>
      <c r="S4" s="1051" t="s">
        <v>625</v>
      </c>
      <c r="T4" s="1052"/>
      <c r="U4" s="1052"/>
      <c r="V4" s="1052"/>
      <c r="W4" s="1052"/>
      <c r="X4" s="1052"/>
      <c r="Y4" s="1052"/>
      <c r="Z4" s="1052"/>
      <c r="AA4" s="1052"/>
      <c r="AB4" s="1052"/>
    </row>
    <row r="5" spans="1:28" ht="17.25" customHeight="1">
      <c r="A5" s="1054"/>
      <c r="B5" s="1059"/>
      <c r="C5" s="1058"/>
      <c r="D5" s="1046" t="s">
        <v>458</v>
      </c>
      <c r="E5" s="1059" t="s">
        <v>463</v>
      </c>
      <c r="F5" s="1059" t="s">
        <v>464</v>
      </c>
      <c r="G5" s="1059" t="s">
        <v>783</v>
      </c>
      <c r="H5" s="1046" t="s">
        <v>465</v>
      </c>
      <c r="I5" s="1046" t="s">
        <v>466</v>
      </c>
      <c r="J5" s="1046" t="s">
        <v>468</v>
      </c>
      <c r="K5" s="1046" t="s">
        <v>469</v>
      </c>
      <c r="L5" s="1046" t="s">
        <v>467</v>
      </c>
      <c r="M5" s="1046" t="s">
        <v>458</v>
      </c>
      <c r="N5" s="1046" t="s">
        <v>447</v>
      </c>
      <c r="O5" s="1046" t="s">
        <v>448</v>
      </c>
      <c r="P5" s="1046" t="s">
        <v>33</v>
      </c>
      <c r="Q5" s="1048" t="s">
        <v>624</v>
      </c>
      <c r="R5" s="1050" t="s">
        <v>124</v>
      </c>
      <c r="S5" s="1050" t="s">
        <v>623</v>
      </c>
      <c r="T5" s="1051" t="s">
        <v>626</v>
      </c>
      <c r="U5" s="1052"/>
      <c r="V5" s="1052"/>
      <c r="W5" s="1052"/>
      <c r="X5" s="1053"/>
      <c r="Y5" s="1051" t="s">
        <v>627</v>
      </c>
      <c r="Z5" s="1052"/>
      <c r="AA5" s="1052"/>
      <c r="AB5" s="1052"/>
    </row>
    <row r="6" spans="1:28" ht="35.1" customHeight="1">
      <c r="A6" s="1054"/>
      <c r="B6" s="1059"/>
      <c r="C6" s="1047"/>
      <c r="D6" s="1047"/>
      <c r="E6" s="1066"/>
      <c r="F6" s="1059"/>
      <c r="G6" s="1059"/>
      <c r="H6" s="1047"/>
      <c r="I6" s="1047"/>
      <c r="J6" s="1047"/>
      <c r="K6" s="1047"/>
      <c r="L6" s="1047"/>
      <c r="M6" s="1047"/>
      <c r="N6" s="1047"/>
      <c r="O6" s="1047"/>
      <c r="P6" s="1047"/>
      <c r="Q6" s="1049"/>
      <c r="R6" s="994"/>
      <c r="S6" s="994"/>
      <c r="T6" s="423" t="s">
        <v>251</v>
      </c>
      <c r="U6" s="463" t="s">
        <v>461</v>
      </c>
      <c r="V6" s="420" t="s">
        <v>582</v>
      </c>
      <c r="W6" s="419" t="s">
        <v>584</v>
      </c>
      <c r="X6" s="419" t="s">
        <v>583</v>
      </c>
      <c r="Y6" s="422" t="s">
        <v>34</v>
      </c>
      <c r="Z6" s="429" t="s">
        <v>125</v>
      </c>
      <c r="AA6" s="422" t="s">
        <v>126</v>
      </c>
      <c r="AB6" s="123" t="s">
        <v>585</v>
      </c>
    </row>
    <row r="7" spans="1:28" ht="24.95" customHeight="1">
      <c r="A7" s="196" t="s">
        <v>0</v>
      </c>
      <c r="B7" s="152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97">
        <v>10</v>
      </c>
      <c r="Q7" s="153">
        <v>10</v>
      </c>
      <c r="R7" s="153">
        <v>0</v>
      </c>
      <c r="S7" s="153">
        <v>10</v>
      </c>
      <c r="T7" s="197">
        <v>0</v>
      </c>
      <c r="U7" s="153">
        <v>0</v>
      </c>
      <c r="V7" s="153">
        <v>0</v>
      </c>
      <c r="W7" s="153">
        <v>0</v>
      </c>
      <c r="X7" s="153">
        <v>0</v>
      </c>
      <c r="Y7" s="153">
        <v>10</v>
      </c>
      <c r="Z7" s="153">
        <v>0</v>
      </c>
      <c r="AA7" s="153">
        <v>0</v>
      </c>
      <c r="AB7" s="198">
        <v>10</v>
      </c>
    </row>
    <row r="8" spans="1:28" ht="24.95" customHeight="1">
      <c r="A8" s="196" t="s">
        <v>252</v>
      </c>
      <c r="B8" s="152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97">
        <v>5</v>
      </c>
      <c r="Q8" s="153">
        <v>5</v>
      </c>
      <c r="R8" s="153">
        <v>0</v>
      </c>
      <c r="S8" s="153">
        <v>5</v>
      </c>
      <c r="T8" s="197">
        <v>3</v>
      </c>
      <c r="U8" s="153">
        <v>0</v>
      </c>
      <c r="V8" s="153">
        <v>0</v>
      </c>
      <c r="W8" s="153">
        <v>0</v>
      </c>
      <c r="X8" s="153">
        <v>3</v>
      </c>
      <c r="Y8" s="153">
        <v>2</v>
      </c>
      <c r="Z8" s="153">
        <v>0</v>
      </c>
      <c r="AA8" s="153">
        <v>0</v>
      </c>
      <c r="AB8" s="198">
        <v>2</v>
      </c>
    </row>
    <row r="9" spans="1:28" ht="24.95" customHeight="1">
      <c r="A9" s="196" t="s">
        <v>262</v>
      </c>
      <c r="B9" s="152">
        <v>10</v>
      </c>
      <c r="C9" s="153">
        <v>0</v>
      </c>
      <c r="D9" s="153">
        <v>10</v>
      </c>
      <c r="E9" s="153">
        <v>0</v>
      </c>
      <c r="F9" s="153">
        <v>1</v>
      </c>
      <c r="G9" s="153">
        <v>0</v>
      </c>
      <c r="H9" s="153">
        <v>5</v>
      </c>
      <c r="I9" s="153">
        <v>2</v>
      </c>
      <c r="J9" s="153">
        <v>0</v>
      </c>
      <c r="K9" s="153">
        <v>2</v>
      </c>
      <c r="L9" s="153">
        <v>0</v>
      </c>
      <c r="M9" s="153">
        <v>10</v>
      </c>
      <c r="N9" s="153">
        <v>5</v>
      </c>
      <c r="O9" s="153">
        <v>5</v>
      </c>
      <c r="P9" s="197">
        <v>10</v>
      </c>
      <c r="Q9" s="153">
        <v>9</v>
      </c>
      <c r="R9" s="153">
        <v>1</v>
      </c>
      <c r="S9" s="153">
        <v>10</v>
      </c>
      <c r="T9" s="197">
        <v>9</v>
      </c>
      <c r="U9" s="153">
        <v>6</v>
      </c>
      <c r="V9" s="153">
        <v>0</v>
      </c>
      <c r="W9" s="153">
        <v>0</v>
      </c>
      <c r="X9" s="153">
        <v>3</v>
      </c>
      <c r="Y9" s="153">
        <v>1</v>
      </c>
      <c r="Z9" s="153">
        <v>0</v>
      </c>
      <c r="AA9" s="153">
        <v>0</v>
      </c>
      <c r="AB9" s="198">
        <v>1</v>
      </c>
    </row>
    <row r="10" spans="1:28" ht="24.95" customHeight="1">
      <c r="A10" s="656" t="s">
        <v>686</v>
      </c>
      <c r="B10" s="152">
        <v>9</v>
      </c>
      <c r="C10" s="153">
        <v>0</v>
      </c>
      <c r="D10" s="153">
        <v>9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3</v>
      </c>
      <c r="K10" s="153">
        <v>4</v>
      </c>
      <c r="L10" s="153">
        <v>2</v>
      </c>
      <c r="M10" s="153">
        <v>9</v>
      </c>
      <c r="N10" s="153">
        <v>3</v>
      </c>
      <c r="O10" s="153">
        <v>6</v>
      </c>
      <c r="P10" s="197">
        <v>9</v>
      </c>
      <c r="Q10" s="153">
        <v>7</v>
      </c>
      <c r="R10" s="153">
        <v>2</v>
      </c>
      <c r="S10" s="153">
        <v>9</v>
      </c>
      <c r="T10" s="197">
        <v>4</v>
      </c>
      <c r="U10" s="153">
        <v>3</v>
      </c>
      <c r="V10" s="153">
        <v>0</v>
      </c>
      <c r="W10" s="153">
        <v>0</v>
      </c>
      <c r="X10" s="153">
        <v>1</v>
      </c>
      <c r="Y10" s="153">
        <v>5</v>
      </c>
      <c r="Z10" s="153">
        <v>0</v>
      </c>
      <c r="AA10" s="153">
        <v>0</v>
      </c>
      <c r="AB10" s="198">
        <v>5</v>
      </c>
    </row>
    <row r="11" spans="1:28" ht="24.95" customHeight="1">
      <c r="A11" s="656" t="s">
        <v>787</v>
      </c>
      <c r="B11" s="152">
        <v>7</v>
      </c>
      <c r="C11" s="153">
        <v>0</v>
      </c>
      <c r="D11" s="153">
        <v>7</v>
      </c>
      <c r="E11" s="153">
        <v>0</v>
      </c>
      <c r="F11" s="153">
        <v>1</v>
      </c>
      <c r="G11" s="153">
        <v>0</v>
      </c>
      <c r="H11" s="153">
        <v>2</v>
      </c>
      <c r="I11" s="153">
        <v>0</v>
      </c>
      <c r="J11" s="153">
        <v>0</v>
      </c>
      <c r="K11" s="153">
        <v>4</v>
      </c>
      <c r="L11" s="153"/>
      <c r="M11" s="153">
        <v>7</v>
      </c>
      <c r="N11" s="153">
        <v>2</v>
      </c>
      <c r="O11" s="153">
        <v>5</v>
      </c>
      <c r="P11" s="197">
        <v>7</v>
      </c>
      <c r="Q11" s="153">
        <v>4</v>
      </c>
      <c r="R11" s="153">
        <v>3</v>
      </c>
      <c r="S11" s="153">
        <v>7</v>
      </c>
      <c r="T11" s="197">
        <v>7</v>
      </c>
      <c r="U11" s="153">
        <v>7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</row>
    <row r="12" spans="1:28" ht="21.75" customHeight="1">
      <c r="A12" s="590" t="s">
        <v>793</v>
      </c>
      <c r="B12" s="175">
        <v>5</v>
      </c>
      <c r="C12" s="176">
        <v>0</v>
      </c>
      <c r="D12" s="176">
        <v>5</v>
      </c>
      <c r="E12" s="176">
        <v>0</v>
      </c>
      <c r="F12" s="176">
        <v>0</v>
      </c>
      <c r="G12" s="176">
        <v>0</v>
      </c>
      <c r="H12" s="176">
        <v>1</v>
      </c>
      <c r="I12" s="176">
        <v>0</v>
      </c>
      <c r="J12" s="176">
        <v>1</v>
      </c>
      <c r="K12" s="176">
        <v>1</v>
      </c>
      <c r="L12" s="176">
        <v>2</v>
      </c>
      <c r="M12" s="176">
        <v>5</v>
      </c>
      <c r="N12" s="176">
        <v>1</v>
      </c>
      <c r="O12" s="176">
        <v>4</v>
      </c>
      <c r="P12" s="199">
        <v>5</v>
      </c>
      <c r="Q12" s="176">
        <v>5</v>
      </c>
      <c r="R12" s="176">
        <v>0</v>
      </c>
      <c r="S12" s="176">
        <v>5</v>
      </c>
      <c r="T12" s="199">
        <v>2</v>
      </c>
      <c r="U12" s="176">
        <v>2</v>
      </c>
      <c r="V12" s="176">
        <v>0</v>
      </c>
      <c r="W12" s="176">
        <v>0</v>
      </c>
      <c r="X12" s="176">
        <v>0</v>
      </c>
      <c r="Y12" s="176">
        <v>3</v>
      </c>
      <c r="Z12" s="176">
        <v>0</v>
      </c>
      <c r="AA12" s="176">
        <v>0</v>
      </c>
      <c r="AB12" s="200">
        <v>3</v>
      </c>
    </row>
    <row r="13" spans="1:28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62"/>
      <c r="Q13" s="17"/>
      <c r="R13" s="17"/>
      <c r="S13" s="17"/>
      <c r="T13" s="362"/>
      <c r="U13" s="17"/>
      <c r="V13" s="17"/>
      <c r="W13" s="17"/>
      <c r="X13" s="17"/>
      <c r="Y13" s="17"/>
      <c r="Z13" s="17"/>
      <c r="AA13" s="17"/>
      <c r="AB13" s="341"/>
    </row>
    <row r="14" spans="1:28">
      <c r="A14" s="793" t="s">
        <v>821</v>
      </c>
      <c r="B14" s="79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mergeCells count="28">
    <mergeCell ref="A14:B14"/>
    <mergeCell ref="A3:B3"/>
    <mergeCell ref="A1:E1"/>
    <mergeCell ref="A4:A6"/>
    <mergeCell ref="P4:R4"/>
    <mergeCell ref="C4:C6"/>
    <mergeCell ref="B4:B6"/>
    <mergeCell ref="D4:L4"/>
    <mergeCell ref="M4:O4"/>
    <mergeCell ref="F5:F6"/>
    <mergeCell ref="G5:G6"/>
    <mergeCell ref="H5:H6"/>
    <mergeCell ref="I5:I6"/>
    <mergeCell ref="D5:D6"/>
    <mergeCell ref="E5:E6"/>
    <mergeCell ref="O5:O6"/>
    <mergeCell ref="Q5:Q6"/>
    <mergeCell ref="R5:R6"/>
    <mergeCell ref="Y5:AB5"/>
    <mergeCell ref="T5:X5"/>
    <mergeCell ref="S4:AB4"/>
    <mergeCell ref="S5:S6"/>
    <mergeCell ref="P5:P6"/>
    <mergeCell ref="J5:J6"/>
    <mergeCell ref="K5:K6"/>
    <mergeCell ref="L5:L6"/>
    <mergeCell ref="M5:M6"/>
    <mergeCell ref="N5:N6"/>
  </mergeCells>
  <phoneticPr fontId="3" type="noConversion"/>
  <pageMargins left="0.23622047244094491" right="0.15748031496062992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22" workbookViewId="0">
      <selection activeCell="J40" sqref="J40"/>
    </sheetView>
  </sheetViews>
  <sheetFormatPr defaultColWidth="9" defaultRowHeight="13.5"/>
  <cols>
    <col min="1" max="1" width="10.625" style="40" customWidth="1"/>
    <col min="2" max="16384" width="9" style="37"/>
  </cols>
  <sheetData>
    <row r="1" spans="1:23" ht="20.25" customHeight="1">
      <c r="A1" s="1045" t="s">
        <v>748</v>
      </c>
      <c r="B1" s="1045"/>
      <c r="C1" s="1045"/>
      <c r="D1" s="1045"/>
      <c r="E1" s="31"/>
      <c r="F1" s="124"/>
      <c r="G1" s="86"/>
      <c r="H1" s="86"/>
      <c r="I1" s="86"/>
      <c r="J1" s="86"/>
      <c r="K1" s="86"/>
      <c r="L1" s="86"/>
      <c r="M1" s="86"/>
    </row>
    <row r="2" spans="1:23" ht="15" customHeight="1">
      <c r="A2" s="125"/>
      <c r="B2" s="31"/>
      <c r="C2" s="31"/>
      <c r="D2" s="31"/>
      <c r="E2" s="31"/>
      <c r="F2" s="124"/>
      <c r="G2" s="86"/>
      <c r="H2" s="86"/>
      <c r="I2" s="86"/>
      <c r="J2" s="86"/>
      <c r="K2" s="86"/>
      <c r="L2" s="86"/>
      <c r="M2" s="86"/>
    </row>
    <row r="3" spans="1:23" ht="20.25" customHeight="1">
      <c r="A3" s="271" t="s">
        <v>530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69"/>
      <c r="O3" s="269"/>
      <c r="P3" s="102"/>
      <c r="Q3" s="102"/>
    </row>
    <row r="4" spans="1:23" ht="24.95" customHeight="1">
      <c r="A4" s="939" t="s">
        <v>685</v>
      </c>
      <c r="B4" s="836" t="s">
        <v>90</v>
      </c>
      <c r="C4" s="942"/>
      <c r="D4" s="942"/>
      <c r="E4" s="835"/>
      <c r="F4" s="836" t="s">
        <v>274</v>
      </c>
      <c r="G4" s="942"/>
      <c r="H4" s="942"/>
      <c r="I4" s="835"/>
      <c r="J4" s="836" t="s">
        <v>275</v>
      </c>
      <c r="K4" s="942"/>
      <c r="L4" s="942"/>
      <c r="M4" s="942"/>
      <c r="N4" s="836" t="s">
        <v>276</v>
      </c>
      <c r="O4" s="870"/>
      <c r="P4" s="870"/>
      <c r="Q4" s="870"/>
    </row>
    <row r="5" spans="1:23" ht="24.95" customHeight="1">
      <c r="A5" s="940"/>
      <c r="B5" s="833" t="s">
        <v>470</v>
      </c>
      <c r="C5" s="869" t="s">
        <v>277</v>
      </c>
      <c r="D5" s="870"/>
      <c r="E5" s="871"/>
      <c r="F5" s="833" t="s">
        <v>278</v>
      </c>
      <c r="G5" s="869" t="s">
        <v>277</v>
      </c>
      <c r="H5" s="870"/>
      <c r="I5" s="871"/>
      <c r="J5" s="833" t="s">
        <v>470</v>
      </c>
      <c r="K5" s="869" t="s">
        <v>277</v>
      </c>
      <c r="L5" s="870"/>
      <c r="M5" s="871"/>
      <c r="N5" s="1001" t="s">
        <v>278</v>
      </c>
      <c r="O5" s="869" t="s">
        <v>277</v>
      </c>
      <c r="P5" s="942"/>
      <c r="Q5" s="942"/>
    </row>
    <row r="6" spans="1:23" ht="29.25" customHeight="1">
      <c r="A6" s="941"/>
      <c r="B6" s="838"/>
      <c r="C6" s="402"/>
      <c r="D6" s="399" t="s">
        <v>29</v>
      </c>
      <c r="E6" s="399" t="s">
        <v>30</v>
      </c>
      <c r="F6" s="838"/>
      <c r="G6" s="402"/>
      <c r="H6" s="399" t="s">
        <v>29</v>
      </c>
      <c r="I6" s="399" t="s">
        <v>30</v>
      </c>
      <c r="J6" s="838"/>
      <c r="K6" s="402"/>
      <c r="L6" s="399" t="s">
        <v>29</v>
      </c>
      <c r="M6" s="401" t="s">
        <v>30</v>
      </c>
      <c r="N6" s="838"/>
      <c r="O6" s="207"/>
      <c r="P6" s="416" t="s">
        <v>29</v>
      </c>
      <c r="Q6" s="416" t="s">
        <v>30</v>
      </c>
    </row>
    <row r="7" spans="1:23" ht="25.5" customHeight="1">
      <c r="A7" s="149" t="s">
        <v>410</v>
      </c>
      <c r="B7" s="164">
        <v>970</v>
      </c>
      <c r="C7" s="202">
        <v>2493</v>
      </c>
      <c r="D7" s="161">
        <v>0</v>
      </c>
      <c r="E7" s="161">
        <v>0</v>
      </c>
      <c r="F7" s="202">
        <v>970</v>
      </c>
      <c r="G7" s="202">
        <v>2493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2">
        <v>0</v>
      </c>
      <c r="N7" s="202">
        <v>0</v>
      </c>
      <c r="O7" s="202">
        <v>0</v>
      </c>
      <c r="P7" s="202">
        <v>0</v>
      </c>
      <c r="Q7" s="203">
        <v>0</v>
      </c>
    </row>
    <row r="8" spans="1:23" s="81" customFormat="1" ht="25.5" customHeight="1">
      <c r="A8" s="149" t="s">
        <v>536</v>
      </c>
      <c r="B8" s="204">
        <v>1702</v>
      </c>
      <c r="C8" s="202">
        <v>4095</v>
      </c>
      <c r="D8" s="202">
        <v>0</v>
      </c>
      <c r="E8" s="202">
        <v>0</v>
      </c>
      <c r="F8" s="202">
        <v>896</v>
      </c>
      <c r="G8" s="202">
        <v>2170</v>
      </c>
      <c r="H8" s="202">
        <v>0</v>
      </c>
      <c r="I8" s="202">
        <v>0</v>
      </c>
      <c r="J8" s="202">
        <v>806</v>
      </c>
      <c r="K8" s="202">
        <v>1925</v>
      </c>
      <c r="L8" s="202">
        <v>0</v>
      </c>
      <c r="M8" s="202">
        <v>0</v>
      </c>
      <c r="N8" s="202">
        <v>0</v>
      </c>
      <c r="O8" s="202">
        <v>0</v>
      </c>
      <c r="P8" s="202">
        <v>0</v>
      </c>
      <c r="Q8" s="203">
        <v>0</v>
      </c>
    </row>
    <row r="9" spans="1:23" s="81" customFormat="1" ht="25.5" customHeight="1">
      <c r="A9" s="149" t="s">
        <v>326</v>
      </c>
      <c r="B9" s="204">
        <v>1644</v>
      </c>
      <c r="C9" s="202">
        <v>3907</v>
      </c>
      <c r="D9" s="202">
        <v>0</v>
      </c>
      <c r="E9" s="202">
        <v>0</v>
      </c>
      <c r="F9" s="202">
        <v>758</v>
      </c>
      <c r="G9" s="202">
        <v>1841</v>
      </c>
      <c r="H9" s="202">
        <v>0</v>
      </c>
      <c r="I9" s="202">
        <v>0</v>
      </c>
      <c r="J9" s="202">
        <v>886</v>
      </c>
      <c r="K9" s="202">
        <v>2066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3">
        <v>0</v>
      </c>
    </row>
    <row r="10" spans="1:23" s="81" customFormat="1" ht="25.5" customHeight="1">
      <c r="A10" s="660" t="s">
        <v>687</v>
      </c>
      <c r="B10" s="239">
        <v>1596</v>
      </c>
      <c r="C10" s="240">
        <v>3690</v>
      </c>
      <c r="D10" s="240">
        <v>0</v>
      </c>
      <c r="E10" s="240">
        <v>0</v>
      </c>
      <c r="F10" s="240">
        <v>332</v>
      </c>
      <c r="G10" s="240">
        <v>1206</v>
      </c>
      <c r="H10" s="240">
        <v>0</v>
      </c>
      <c r="I10" s="240">
        <v>0</v>
      </c>
      <c r="J10" s="240">
        <v>1264</v>
      </c>
      <c r="K10" s="240">
        <v>2484</v>
      </c>
      <c r="L10" s="240">
        <f t="shared" ref="L10:M10" si="0">SUM(L13:L29)</f>
        <v>0</v>
      </c>
      <c r="M10" s="240">
        <f t="shared" si="0"/>
        <v>0</v>
      </c>
      <c r="N10" s="240">
        <v>0</v>
      </c>
      <c r="O10" s="240">
        <v>0</v>
      </c>
      <c r="P10" s="240">
        <v>0</v>
      </c>
      <c r="Q10" s="241">
        <v>0</v>
      </c>
    </row>
    <row r="11" spans="1:23" s="81" customFormat="1" ht="25.5" customHeight="1">
      <c r="A11" s="660" t="s">
        <v>788</v>
      </c>
      <c r="B11" s="239">
        <v>1538</v>
      </c>
      <c r="C11" s="240">
        <v>3510</v>
      </c>
      <c r="D11" s="240">
        <v>0</v>
      </c>
      <c r="E11" s="240">
        <v>0</v>
      </c>
      <c r="F11" s="240">
        <v>315</v>
      </c>
      <c r="G11" s="240">
        <v>1127</v>
      </c>
      <c r="H11" s="240">
        <v>0</v>
      </c>
      <c r="I11" s="240">
        <v>0</v>
      </c>
      <c r="J11" s="240">
        <v>1223</v>
      </c>
      <c r="K11" s="240">
        <v>2383</v>
      </c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Q11" s="241">
        <v>0</v>
      </c>
    </row>
    <row r="12" spans="1:23" s="81" customFormat="1" ht="22.5" customHeight="1">
      <c r="A12" s="596" t="s">
        <v>801</v>
      </c>
      <c r="B12" s="242">
        <v>1436</v>
      </c>
      <c r="C12" s="243">
        <v>3305</v>
      </c>
      <c r="D12" s="243">
        <v>0</v>
      </c>
      <c r="E12" s="243">
        <v>0</v>
      </c>
      <c r="F12" s="243">
        <v>302</v>
      </c>
      <c r="G12" s="243">
        <v>1059</v>
      </c>
      <c r="H12" s="243">
        <v>0</v>
      </c>
      <c r="I12" s="243">
        <v>0</v>
      </c>
      <c r="J12" s="243">
        <v>1134</v>
      </c>
      <c r="K12" s="243">
        <v>2246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4">
        <v>0</v>
      </c>
    </row>
    <row r="13" spans="1:23" ht="25.5" customHeight="1">
      <c r="A13" s="1067"/>
      <c r="B13" s="1067"/>
      <c r="C13" s="1067"/>
      <c r="D13" s="1067"/>
      <c r="E13" s="1067"/>
      <c r="F13" s="1067"/>
      <c r="G13" s="1067"/>
      <c r="H13" s="1067"/>
      <c r="I13" s="1067"/>
      <c r="J13" s="1067"/>
      <c r="K13" s="1067"/>
      <c r="L13" s="1067"/>
      <c r="M13" s="1067"/>
      <c r="N13" s="1067"/>
      <c r="O13" s="1067"/>
      <c r="P13" s="1067"/>
      <c r="Q13" s="1067"/>
      <c r="S13" s="562"/>
      <c r="T13" s="531"/>
      <c r="U13" s="97"/>
      <c r="V13" s="97"/>
      <c r="W13" s="97"/>
    </row>
    <row r="14" spans="1:23" ht="25.5" customHeight="1">
      <c r="A14" s="622" t="s">
        <v>802</v>
      </c>
      <c r="B14" s="723">
        <v>83</v>
      </c>
      <c r="C14" s="724">
        <v>180</v>
      </c>
      <c r="D14" s="725">
        <v>0</v>
      </c>
      <c r="E14" s="725">
        <v>0</v>
      </c>
      <c r="F14" s="724">
        <v>22</v>
      </c>
      <c r="G14" s="724">
        <v>63</v>
      </c>
      <c r="H14" s="725">
        <v>0</v>
      </c>
      <c r="I14" s="725">
        <v>0</v>
      </c>
      <c r="J14" s="724">
        <v>61</v>
      </c>
      <c r="K14" s="724">
        <v>117</v>
      </c>
      <c r="L14" s="547">
        <v>0</v>
      </c>
      <c r="M14" s="547">
        <v>0</v>
      </c>
      <c r="N14" s="547">
        <v>0</v>
      </c>
      <c r="O14" s="547">
        <v>0</v>
      </c>
      <c r="P14" s="547">
        <v>0</v>
      </c>
      <c r="Q14" s="643">
        <v>0</v>
      </c>
      <c r="S14" s="562"/>
      <c r="T14" s="531"/>
    </row>
    <row r="15" spans="1:23" ht="25.5" customHeight="1">
      <c r="A15" s="592" t="s">
        <v>803</v>
      </c>
      <c r="B15" s="726">
        <v>78</v>
      </c>
      <c r="C15" s="727">
        <v>183</v>
      </c>
      <c r="D15" s="728">
        <v>0</v>
      </c>
      <c r="E15" s="728">
        <v>0</v>
      </c>
      <c r="F15" s="727">
        <v>17</v>
      </c>
      <c r="G15" s="727">
        <v>62</v>
      </c>
      <c r="H15" s="728">
        <v>0</v>
      </c>
      <c r="I15" s="728">
        <v>0</v>
      </c>
      <c r="J15" s="727">
        <v>61</v>
      </c>
      <c r="K15" s="727">
        <v>121</v>
      </c>
      <c r="L15" s="548">
        <v>0</v>
      </c>
      <c r="M15" s="548">
        <v>0</v>
      </c>
      <c r="N15" s="548">
        <v>0</v>
      </c>
      <c r="O15" s="548">
        <v>0</v>
      </c>
      <c r="P15" s="548">
        <v>0</v>
      </c>
      <c r="Q15" s="571">
        <v>0</v>
      </c>
      <c r="S15" s="562"/>
      <c r="T15" s="531"/>
      <c r="U15" s="98"/>
    </row>
    <row r="16" spans="1:23" ht="25.5" customHeight="1">
      <c r="A16" s="592" t="s">
        <v>804</v>
      </c>
      <c r="B16" s="726">
        <v>106</v>
      </c>
      <c r="C16" s="727">
        <v>255</v>
      </c>
      <c r="D16" s="728">
        <v>0</v>
      </c>
      <c r="E16" s="728">
        <v>0</v>
      </c>
      <c r="F16" s="727">
        <v>28</v>
      </c>
      <c r="G16" s="727">
        <v>92</v>
      </c>
      <c r="H16" s="728">
        <v>0</v>
      </c>
      <c r="I16" s="728">
        <v>0</v>
      </c>
      <c r="J16" s="727">
        <v>78</v>
      </c>
      <c r="K16" s="727">
        <v>163</v>
      </c>
      <c r="L16" s="548">
        <v>0</v>
      </c>
      <c r="M16" s="548">
        <v>0</v>
      </c>
      <c r="N16" s="548">
        <v>0</v>
      </c>
      <c r="O16" s="548">
        <v>0</v>
      </c>
      <c r="P16" s="548">
        <v>0</v>
      </c>
      <c r="Q16" s="571">
        <v>0</v>
      </c>
      <c r="S16" s="562"/>
      <c r="T16" s="531"/>
    </row>
    <row r="17" spans="1:20" ht="25.5" customHeight="1">
      <c r="A17" s="592" t="s">
        <v>805</v>
      </c>
      <c r="B17" s="726">
        <v>84</v>
      </c>
      <c r="C17" s="727">
        <v>201</v>
      </c>
      <c r="D17" s="728">
        <v>0</v>
      </c>
      <c r="E17" s="728">
        <v>0</v>
      </c>
      <c r="F17" s="727">
        <v>23</v>
      </c>
      <c r="G17" s="727">
        <v>73</v>
      </c>
      <c r="H17" s="728">
        <v>0</v>
      </c>
      <c r="I17" s="728">
        <v>0</v>
      </c>
      <c r="J17" s="727">
        <v>61</v>
      </c>
      <c r="K17" s="727">
        <v>128</v>
      </c>
      <c r="L17" s="548">
        <v>0</v>
      </c>
      <c r="M17" s="548">
        <v>0</v>
      </c>
      <c r="N17" s="548">
        <v>0</v>
      </c>
      <c r="O17" s="548">
        <v>0</v>
      </c>
      <c r="P17" s="548">
        <v>0</v>
      </c>
      <c r="Q17" s="571">
        <v>0</v>
      </c>
      <c r="S17" s="562"/>
      <c r="T17" s="531"/>
    </row>
    <row r="18" spans="1:20" ht="25.5" customHeight="1">
      <c r="A18" s="594" t="s">
        <v>806</v>
      </c>
      <c r="B18" s="726">
        <v>75</v>
      </c>
      <c r="C18" s="727">
        <v>184</v>
      </c>
      <c r="D18" s="728">
        <v>0</v>
      </c>
      <c r="E18" s="728">
        <v>0</v>
      </c>
      <c r="F18" s="727">
        <v>30</v>
      </c>
      <c r="G18" s="727">
        <v>89</v>
      </c>
      <c r="H18" s="728">
        <v>0</v>
      </c>
      <c r="I18" s="728">
        <v>0</v>
      </c>
      <c r="J18" s="727">
        <v>45</v>
      </c>
      <c r="K18" s="727">
        <v>95</v>
      </c>
      <c r="L18" s="548">
        <v>0</v>
      </c>
      <c r="M18" s="548">
        <v>0</v>
      </c>
      <c r="N18" s="548">
        <v>0</v>
      </c>
      <c r="O18" s="548">
        <v>0</v>
      </c>
      <c r="P18" s="548">
        <v>0</v>
      </c>
      <c r="Q18" s="571">
        <v>0</v>
      </c>
      <c r="S18" s="562"/>
      <c r="T18" s="531"/>
    </row>
    <row r="19" spans="1:20" ht="25.5" customHeight="1">
      <c r="A19" s="592" t="s">
        <v>807</v>
      </c>
      <c r="B19" s="726">
        <v>81</v>
      </c>
      <c r="C19" s="727">
        <v>193</v>
      </c>
      <c r="D19" s="728">
        <v>0</v>
      </c>
      <c r="E19" s="728">
        <v>0</v>
      </c>
      <c r="F19" s="727">
        <v>17</v>
      </c>
      <c r="G19" s="727">
        <v>66</v>
      </c>
      <c r="H19" s="728">
        <v>0</v>
      </c>
      <c r="I19" s="728">
        <v>0</v>
      </c>
      <c r="J19" s="727">
        <v>64</v>
      </c>
      <c r="K19" s="727">
        <v>127</v>
      </c>
      <c r="L19" s="548">
        <v>0</v>
      </c>
      <c r="M19" s="548">
        <v>0</v>
      </c>
      <c r="N19" s="548">
        <v>0</v>
      </c>
      <c r="O19" s="548">
        <v>0</v>
      </c>
      <c r="P19" s="548">
        <v>0</v>
      </c>
      <c r="Q19" s="571">
        <v>0</v>
      </c>
      <c r="S19" s="562"/>
      <c r="T19" s="531"/>
    </row>
    <row r="20" spans="1:20" ht="25.5" customHeight="1">
      <c r="A20" s="592" t="s">
        <v>808</v>
      </c>
      <c r="B20" s="726">
        <v>59</v>
      </c>
      <c r="C20" s="727">
        <v>143</v>
      </c>
      <c r="D20" s="728">
        <v>0</v>
      </c>
      <c r="E20" s="728">
        <v>0</v>
      </c>
      <c r="F20" s="727">
        <v>13</v>
      </c>
      <c r="G20" s="727">
        <v>50</v>
      </c>
      <c r="H20" s="728">
        <v>0</v>
      </c>
      <c r="I20" s="728">
        <v>0</v>
      </c>
      <c r="J20" s="727">
        <v>46</v>
      </c>
      <c r="K20" s="727">
        <v>93</v>
      </c>
      <c r="L20" s="548">
        <v>0</v>
      </c>
      <c r="M20" s="548">
        <v>0</v>
      </c>
      <c r="N20" s="548">
        <v>0</v>
      </c>
      <c r="O20" s="548">
        <v>0</v>
      </c>
      <c r="P20" s="548">
        <v>0</v>
      </c>
      <c r="Q20" s="571">
        <v>0</v>
      </c>
      <c r="S20" s="562"/>
      <c r="T20" s="531"/>
    </row>
    <row r="21" spans="1:20" ht="25.5" customHeight="1">
      <c r="A21" s="592" t="s">
        <v>809</v>
      </c>
      <c r="B21" s="726">
        <v>55</v>
      </c>
      <c r="C21" s="727">
        <v>130</v>
      </c>
      <c r="D21" s="728">
        <v>0</v>
      </c>
      <c r="E21" s="728">
        <v>0</v>
      </c>
      <c r="F21" s="727">
        <v>15</v>
      </c>
      <c r="G21" s="727">
        <v>52</v>
      </c>
      <c r="H21" s="728">
        <v>0</v>
      </c>
      <c r="I21" s="728">
        <v>0</v>
      </c>
      <c r="J21" s="727">
        <v>40</v>
      </c>
      <c r="K21" s="727">
        <v>78</v>
      </c>
      <c r="L21" s="548">
        <v>0</v>
      </c>
      <c r="M21" s="548">
        <v>0</v>
      </c>
      <c r="N21" s="548">
        <v>0</v>
      </c>
      <c r="O21" s="548">
        <v>0</v>
      </c>
      <c r="P21" s="548">
        <v>0</v>
      </c>
      <c r="Q21" s="571">
        <v>0</v>
      </c>
      <c r="S21" s="562"/>
      <c r="T21" s="531"/>
    </row>
    <row r="22" spans="1:20" ht="25.5" customHeight="1">
      <c r="A22" s="592" t="s">
        <v>810</v>
      </c>
      <c r="B22" s="726">
        <v>95</v>
      </c>
      <c r="C22" s="727">
        <v>241</v>
      </c>
      <c r="D22" s="728">
        <v>0</v>
      </c>
      <c r="E22" s="728">
        <v>0</v>
      </c>
      <c r="F22" s="727">
        <v>22</v>
      </c>
      <c r="G22" s="727">
        <v>75</v>
      </c>
      <c r="H22" s="728">
        <v>0</v>
      </c>
      <c r="I22" s="728">
        <v>0</v>
      </c>
      <c r="J22" s="727">
        <v>73</v>
      </c>
      <c r="K22" s="727">
        <v>166</v>
      </c>
      <c r="L22" s="548">
        <v>0</v>
      </c>
      <c r="M22" s="548">
        <v>0</v>
      </c>
      <c r="N22" s="548">
        <v>0</v>
      </c>
      <c r="O22" s="548">
        <v>0</v>
      </c>
      <c r="P22" s="548">
        <v>0</v>
      </c>
      <c r="Q22" s="571">
        <v>0</v>
      </c>
      <c r="S22" s="562"/>
      <c r="T22" s="531"/>
    </row>
    <row r="23" spans="1:20" ht="25.5" customHeight="1">
      <c r="A23" s="592" t="s">
        <v>811</v>
      </c>
      <c r="B23" s="726">
        <v>72</v>
      </c>
      <c r="C23" s="727">
        <v>174</v>
      </c>
      <c r="D23" s="728">
        <v>0</v>
      </c>
      <c r="E23" s="728">
        <v>0</v>
      </c>
      <c r="F23" s="727">
        <v>11</v>
      </c>
      <c r="G23" s="727">
        <v>44</v>
      </c>
      <c r="H23" s="728">
        <v>0</v>
      </c>
      <c r="I23" s="728">
        <v>0</v>
      </c>
      <c r="J23" s="727">
        <v>61</v>
      </c>
      <c r="K23" s="727">
        <v>130</v>
      </c>
      <c r="L23" s="548">
        <v>0</v>
      </c>
      <c r="M23" s="548">
        <v>0</v>
      </c>
      <c r="N23" s="548">
        <v>0</v>
      </c>
      <c r="O23" s="548">
        <v>0</v>
      </c>
      <c r="P23" s="548">
        <v>0</v>
      </c>
      <c r="Q23" s="571">
        <v>0</v>
      </c>
      <c r="S23" s="562"/>
      <c r="T23" s="531"/>
    </row>
    <row r="24" spans="1:20" ht="25.5" customHeight="1">
      <c r="A24" s="592" t="s">
        <v>812</v>
      </c>
      <c r="B24" s="726">
        <v>47</v>
      </c>
      <c r="C24" s="727">
        <v>114</v>
      </c>
      <c r="D24" s="728">
        <v>0</v>
      </c>
      <c r="E24" s="728">
        <v>0</v>
      </c>
      <c r="F24" s="727">
        <v>9</v>
      </c>
      <c r="G24" s="727">
        <v>35</v>
      </c>
      <c r="H24" s="728">
        <v>0</v>
      </c>
      <c r="I24" s="728">
        <v>0</v>
      </c>
      <c r="J24" s="727">
        <v>38</v>
      </c>
      <c r="K24" s="727">
        <v>79</v>
      </c>
      <c r="L24" s="548">
        <v>0</v>
      </c>
      <c r="M24" s="548">
        <v>0</v>
      </c>
      <c r="N24" s="548">
        <v>0</v>
      </c>
      <c r="O24" s="548">
        <v>0</v>
      </c>
      <c r="P24" s="548">
        <v>0</v>
      </c>
      <c r="Q24" s="571">
        <v>0</v>
      </c>
      <c r="S24" s="562"/>
      <c r="T24" s="531"/>
    </row>
    <row r="25" spans="1:20" ht="25.5" customHeight="1">
      <c r="A25" s="592" t="s">
        <v>813</v>
      </c>
      <c r="B25" s="726">
        <v>103</v>
      </c>
      <c r="C25" s="727">
        <v>244</v>
      </c>
      <c r="D25" s="728">
        <v>0</v>
      </c>
      <c r="E25" s="728">
        <v>0</v>
      </c>
      <c r="F25" s="727">
        <v>16</v>
      </c>
      <c r="G25" s="727">
        <v>65</v>
      </c>
      <c r="H25" s="728">
        <v>0</v>
      </c>
      <c r="I25" s="728">
        <v>0</v>
      </c>
      <c r="J25" s="727">
        <v>87</v>
      </c>
      <c r="K25" s="727">
        <v>179</v>
      </c>
      <c r="L25" s="548">
        <v>0</v>
      </c>
      <c r="M25" s="548">
        <v>0</v>
      </c>
      <c r="N25" s="548">
        <v>0</v>
      </c>
      <c r="O25" s="548">
        <v>0</v>
      </c>
      <c r="P25" s="548">
        <v>0</v>
      </c>
      <c r="Q25" s="571">
        <v>0</v>
      </c>
      <c r="S25" s="562"/>
      <c r="T25" s="531"/>
    </row>
    <row r="26" spans="1:20" ht="25.5" customHeight="1">
      <c r="A26" s="592" t="s">
        <v>814</v>
      </c>
      <c r="B26" s="726">
        <v>116</v>
      </c>
      <c r="C26" s="727">
        <v>277</v>
      </c>
      <c r="D26" s="728">
        <v>0</v>
      </c>
      <c r="E26" s="728">
        <v>0</v>
      </c>
      <c r="F26" s="727">
        <v>24</v>
      </c>
      <c r="G26" s="727">
        <v>79</v>
      </c>
      <c r="H26" s="728">
        <v>0</v>
      </c>
      <c r="I26" s="728">
        <v>0</v>
      </c>
      <c r="J26" s="727">
        <v>92</v>
      </c>
      <c r="K26" s="727">
        <v>198</v>
      </c>
      <c r="L26" s="548">
        <v>0</v>
      </c>
      <c r="M26" s="548">
        <v>0</v>
      </c>
      <c r="N26" s="548">
        <v>0</v>
      </c>
      <c r="O26" s="548">
        <v>0</v>
      </c>
      <c r="P26" s="548">
        <v>0</v>
      </c>
      <c r="Q26" s="571">
        <v>0</v>
      </c>
      <c r="S26" s="562"/>
      <c r="T26" s="531"/>
    </row>
    <row r="27" spans="1:20" ht="25.5" customHeight="1">
      <c r="A27" s="592" t="s">
        <v>815</v>
      </c>
      <c r="B27" s="726">
        <v>34</v>
      </c>
      <c r="C27" s="727">
        <v>88</v>
      </c>
      <c r="D27" s="728">
        <v>0</v>
      </c>
      <c r="E27" s="728">
        <v>0</v>
      </c>
      <c r="F27" s="727">
        <v>6</v>
      </c>
      <c r="G27" s="727">
        <v>27</v>
      </c>
      <c r="H27" s="728">
        <v>0</v>
      </c>
      <c r="I27" s="728">
        <v>0</v>
      </c>
      <c r="J27" s="727">
        <v>28</v>
      </c>
      <c r="K27" s="727">
        <v>61</v>
      </c>
      <c r="L27" s="548">
        <v>0</v>
      </c>
      <c r="M27" s="548">
        <v>0</v>
      </c>
      <c r="N27" s="548">
        <v>0</v>
      </c>
      <c r="O27" s="548">
        <v>0</v>
      </c>
      <c r="P27" s="548">
        <v>0</v>
      </c>
      <c r="Q27" s="571">
        <v>0</v>
      </c>
      <c r="S27" s="562"/>
      <c r="T27" s="531"/>
    </row>
    <row r="28" spans="1:20" ht="25.5" customHeight="1">
      <c r="A28" s="592" t="s">
        <v>816</v>
      </c>
      <c r="B28" s="726">
        <v>36</v>
      </c>
      <c r="C28" s="727">
        <v>86</v>
      </c>
      <c r="D28" s="728">
        <v>0</v>
      </c>
      <c r="E28" s="728">
        <v>0</v>
      </c>
      <c r="F28" s="727">
        <v>2</v>
      </c>
      <c r="G28" s="727">
        <v>16</v>
      </c>
      <c r="H28" s="728">
        <v>0</v>
      </c>
      <c r="I28" s="728">
        <v>0</v>
      </c>
      <c r="J28" s="727">
        <v>34</v>
      </c>
      <c r="K28" s="727">
        <v>70</v>
      </c>
      <c r="L28" s="548">
        <v>0</v>
      </c>
      <c r="M28" s="548">
        <v>0</v>
      </c>
      <c r="N28" s="548">
        <v>0</v>
      </c>
      <c r="O28" s="548">
        <v>0</v>
      </c>
      <c r="P28" s="548">
        <v>0</v>
      </c>
      <c r="Q28" s="571">
        <v>0</v>
      </c>
      <c r="S28" s="562"/>
      <c r="T28" s="531"/>
    </row>
    <row r="29" spans="1:20" ht="25.5" customHeight="1">
      <c r="A29" s="592" t="s">
        <v>817</v>
      </c>
      <c r="B29" s="726">
        <v>241</v>
      </c>
      <c r="C29" s="727">
        <v>443</v>
      </c>
      <c r="D29" s="728">
        <v>0</v>
      </c>
      <c r="E29" s="728">
        <v>0</v>
      </c>
      <c r="F29" s="727">
        <v>32</v>
      </c>
      <c r="G29" s="727">
        <v>115</v>
      </c>
      <c r="H29" s="728">
        <v>0</v>
      </c>
      <c r="I29" s="728">
        <v>0</v>
      </c>
      <c r="J29" s="727">
        <v>209</v>
      </c>
      <c r="K29" s="727">
        <v>328</v>
      </c>
      <c r="L29" s="548">
        <v>0</v>
      </c>
      <c r="M29" s="548">
        <v>0</v>
      </c>
      <c r="N29" s="548">
        <v>0</v>
      </c>
      <c r="O29" s="548">
        <v>0</v>
      </c>
      <c r="P29" s="548">
        <v>0</v>
      </c>
      <c r="Q29" s="571">
        <v>0</v>
      </c>
      <c r="S29" s="562"/>
      <c r="T29" s="531"/>
    </row>
    <row r="30" spans="1:20" ht="15" customHeight="1">
      <c r="A30" s="623" t="s">
        <v>818</v>
      </c>
      <c r="B30" s="729">
        <v>71</v>
      </c>
      <c r="C30" s="730">
        <v>169</v>
      </c>
      <c r="D30" s="731">
        <v>0</v>
      </c>
      <c r="E30" s="731">
        <v>0</v>
      </c>
      <c r="F30" s="730">
        <v>15</v>
      </c>
      <c r="G30" s="730">
        <v>56</v>
      </c>
      <c r="H30" s="731">
        <v>0</v>
      </c>
      <c r="I30" s="731">
        <v>0</v>
      </c>
      <c r="J30" s="730">
        <v>56</v>
      </c>
      <c r="K30" s="730">
        <v>113</v>
      </c>
      <c r="L30" s="549">
        <v>0</v>
      </c>
      <c r="M30" s="549">
        <v>0</v>
      </c>
      <c r="N30" s="549">
        <v>0</v>
      </c>
      <c r="O30" s="549">
        <v>0</v>
      </c>
      <c r="P30" s="549">
        <v>0</v>
      </c>
      <c r="Q30" s="572">
        <v>0</v>
      </c>
    </row>
    <row r="31" spans="1:20" ht="24.95" customHeight="1">
      <c r="A31" s="976" t="s">
        <v>693</v>
      </c>
      <c r="B31" s="976"/>
      <c r="C31" s="976"/>
      <c r="D31" s="976"/>
      <c r="E31" s="84"/>
      <c r="F31" s="84"/>
      <c r="G31" s="84"/>
      <c r="H31" s="84"/>
      <c r="I31" s="84"/>
      <c r="J31" s="645"/>
      <c r="K31" s="126"/>
      <c r="L31" s="126"/>
      <c r="M31" s="126"/>
      <c r="N31" s="44"/>
      <c r="O31" s="44"/>
      <c r="P31" s="44"/>
      <c r="Q31" s="44"/>
    </row>
    <row r="32" spans="1:20" ht="24.95" customHeight="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ht="24.95" customHeight="1"/>
    <row r="34" ht="24.95" customHeight="1"/>
  </sheetData>
  <mergeCells count="16">
    <mergeCell ref="J5:J6"/>
    <mergeCell ref="K5:M5"/>
    <mergeCell ref="A31:D31"/>
    <mergeCell ref="A1:D1"/>
    <mergeCell ref="N5:N6"/>
    <mergeCell ref="A13:Q13"/>
    <mergeCell ref="O5:Q5"/>
    <mergeCell ref="A4:A6"/>
    <mergeCell ref="B4:E4"/>
    <mergeCell ref="F4:I4"/>
    <mergeCell ref="J4:M4"/>
    <mergeCell ref="N4:Q4"/>
    <mergeCell ref="B5:B6"/>
    <mergeCell ref="C5:E5"/>
    <mergeCell ref="F5:F6"/>
    <mergeCell ref="G5:I5"/>
  </mergeCells>
  <phoneticPr fontId="3" type="noConversion"/>
  <pageMargins left="0.15748031496062992" right="0.15748031496062992" top="0.31496062992125984" bottom="0.15748031496062992" header="0.27559055118110237" footer="0.51181102362204722"/>
  <pageSetup paperSize="9"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opLeftCell="E1" workbookViewId="0">
      <selection activeCell="B13" sqref="B13:AB13"/>
    </sheetView>
  </sheetViews>
  <sheetFormatPr defaultColWidth="9" defaultRowHeight="13.5"/>
  <cols>
    <col min="1" max="16384" width="9" style="37"/>
  </cols>
  <sheetData>
    <row r="1" spans="1:28" ht="19.5" customHeight="1">
      <c r="A1" s="1045" t="s">
        <v>749</v>
      </c>
      <c r="B1" s="1045"/>
      <c r="C1" s="1045"/>
      <c r="D1" s="344"/>
    </row>
    <row r="2" spans="1:28">
      <c r="A2" s="37" t="s">
        <v>232</v>
      </c>
    </row>
    <row r="3" spans="1:28" ht="19.5" customHeight="1">
      <c r="A3" s="840" t="s">
        <v>660</v>
      </c>
      <c r="B3" s="840"/>
      <c r="C3" s="84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20.100000000000001" customHeight="1">
      <c r="A4" s="939" t="s">
        <v>233</v>
      </c>
      <c r="B4" s="834" t="s">
        <v>234</v>
      </c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 t="s">
        <v>235</v>
      </c>
      <c r="O4" s="834"/>
      <c r="P4" s="834"/>
      <c r="Q4" s="834"/>
      <c r="R4" s="834"/>
      <c r="S4" s="836"/>
      <c r="T4" s="836" t="s">
        <v>655</v>
      </c>
      <c r="U4" s="942"/>
      <c r="V4" s="942"/>
      <c r="W4" s="942"/>
      <c r="X4" s="942"/>
      <c r="Y4" s="942"/>
      <c r="Z4" s="942"/>
      <c r="AA4" s="942"/>
      <c r="AB4" s="942"/>
    </row>
    <row r="5" spans="1:28" ht="20.100000000000001" customHeight="1">
      <c r="A5" s="1005"/>
      <c r="B5" s="834" t="s">
        <v>33</v>
      </c>
      <c r="C5" s="834"/>
      <c r="D5" s="834"/>
      <c r="E5" s="834"/>
      <c r="F5" s="834" t="s">
        <v>236</v>
      </c>
      <c r="G5" s="834"/>
      <c r="H5" s="834"/>
      <c r="I5" s="834"/>
      <c r="J5" s="834" t="s">
        <v>237</v>
      </c>
      <c r="K5" s="834"/>
      <c r="L5" s="834"/>
      <c r="M5" s="834"/>
      <c r="N5" s="834" t="s">
        <v>33</v>
      </c>
      <c r="O5" s="834"/>
      <c r="P5" s="834" t="s">
        <v>238</v>
      </c>
      <c r="Q5" s="834"/>
      <c r="R5" s="834" t="s">
        <v>657</v>
      </c>
      <c r="S5" s="834" t="s">
        <v>239</v>
      </c>
      <c r="T5" s="838" t="s">
        <v>240</v>
      </c>
      <c r="U5" s="838"/>
      <c r="V5" s="838"/>
      <c r="W5" s="838" t="s">
        <v>241</v>
      </c>
      <c r="X5" s="838"/>
      <c r="Y5" s="977"/>
      <c r="Z5" s="977" t="s">
        <v>242</v>
      </c>
      <c r="AA5" s="1000"/>
      <c r="AB5" s="1000"/>
    </row>
    <row r="6" spans="1:28" ht="20.100000000000001" customHeight="1">
      <c r="A6" s="1005"/>
      <c r="B6" s="835" t="s">
        <v>243</v>
      </c>
      <c r="C6" s="834" t="s">
        <v>244</v>
      </c>
      <c r="D6" s="834"/>
      <c r="E6" s="832" t="s">
        <v>245</v>
      </c>
      <c r="F6" s="834" t="s">
        <v>243</v>
      </c>
      <c r="G6" s="834" t="s">
        <v>244</v>
      </c>
      <c r="H6" s="834"/>
      <c r="I6" s="832" t="s">
        <v>656</v>
      </c>
      <c r="J6" s="834" t="s">
        <v>243</v>
      </c>
      <c r="K6" s="834" t="s">
        <v>244</v>
      </c>
      <c r="L6" s="834"/>
      <c r="M6" s="832" t="s">
        <v>245</v>
      </c>
      <c r="N6" s="834" t="s">
        <v>243</v>
      </c>
      <c r="O6" s="834" t="s">
        <v>246</v>
      </c>
      <c r="P6" s="834" t="s">
        <v>243</v>
      </c>
      <c r="Q6" s="834" t="s">
        <v>246</v>
      </c>
      <c r="R6" s="834" t="s">
        <v>243</v>
      </c>
      <c r="S6" s="834" t="s">
        <v>246</v>
      </c>
      <c r="T6" s="834" t="s">
        <v>247</v>
      </c>
      <c r="U6" s="834" t="s">
        <v>248</v>
      </c>
      <c r="V6" s="834" t="s">
        <v>658</v>
      </c>
      <c r="W6" s="834" t="s">
        <v>247</v>
      </c>
      <c r="X6" s="834" t="s">
        <v>248</v>
      </c>
      <c r="Y6" s="834" t="s">
        <v>658</v>
      </c>
      <c r="Z6" s="838" t="s">
        <v>247</v>
      </c>
      <c r="AA6" s="977" t="s">
        <v>248</v>
      </c>
      <c r="AB6" s="836" t="s">
        <v>658</v>
      </c>
    </row>
    <row r="7" spans="1:28" ht="20.100000000000001" customHeight="1">
      <c r="A7" s="1005"/>
      <c r="B7" s="871"/>
      <c r="C7" s="104" t="s">
        <v>249</v>
      </c>
      <c r="D7" s="104" t="s">
        <v>250</v>
      </c>
      <c r="E7" s="841"/>
      <c r="F7" s="833"/>
      <c r="G7" s="104" t="s">
        <v>249</v>
      </c>
      <c r="H7" s="104" t="s">
        <v>250</v>
      </c>
      <c r="I7" s="841"/>
      <c r="J7" s="833"/>
      <c r="K7" s="104" t="s">
        <v>249</v>
      </c>
      <c r="L7" s="104" t="s">
        <v>250</v>
      </c>
      <c r="M7" s="841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69"/>
      <c r="AB7" s="836"/>
    </row>
    <row r="8" spans="1:28" ht="26.25" customHeight="1">
      <c r="A8" s="150" t="s">
        <v>0</v>
      </c>
      <c r="B8" s="202">
        <v>0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  <c r="N8" s="202">
        <v>0</v>
      </c>
      <c r="O8" s="202">
        <v>0</v>
      </c>
      <c r="P8" s="202">
        <v>0</v>
      </c>
      <c r="Q8" s="202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202">
        <v>0</v>
      </c>
      <c r="AB8" s="203">
        <v>0</v>
      </c>
    </row>
    <row r="9" spans="1:28" ht="26.25" customHeight="1">
      <c r="A9" s="150" t="s">
        <v>252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202">
        <v>0</v>
      </c>
      <c r="AA9" s="202">
        <v>0</v>
      </c>
      <c r="AB9" s="203">
        <v>0</v>
      </c>
    </row>
    <row r="10" spans="1:28" ht="26.25" customHeight="1">
      <c r="A10" s="150" t="s">
        <v>262</v>
      </c>
      <c r="B10" s="204">
        <v>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3">
        <v>0</v>
      </c>
    </row>
    <row r="11" spans="1:28" ht="26.25" customHeight="1">
      <c r="A11" s="698" t="s">
        <v>686</v>
      </c>
      <c r="B11" s="204">
        <v>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202">
        <v>0</v>
      </c>
      <c r="AB11" s="203">
        <v>0</v>
      </c>
    </row>
    <row r="12" spans="1:28" ht="26.25" customHeight="1">
      <c r="A12" s="698" t="s">
        <v>787</v>
      </c>
      <c r="B12" s="204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3">
        <v>0</v>
      </c>
    </row>
    <row r="13" spans="1:28" ht="20.25" customHeight="1">
      <c r="A13" s="599" t="s">
        <v>793</v>
      </c>
      <c r="B13" s="205">
        <v>0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06">
        <v>0</v>
      </c>
      <c r="AA13" s="206">
        <v>0</v>
      </c>
      <c r="AB13" s="206">
        <v>0</v>
      </c>
    </row>
    <row r="14" spans="1:28" ht="17.100000000000001" customHeight="1">
      <c r="A14" s="342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7.100000000000001" customHeight="1">
      <c r="A15" s="839" t="s">
        <v>692</v>
      </c>
      <c r="B15" s="839"/>
      <c r="W15" s="86"/>
      <c r="X15" s="86"/>
      <c r="Y15" s="86"/>
      <c r="Z15" s="86"/>
      <c r="AA15" s="86"/>
      <c r="AB15" s="86"/>
    </row>
    <row r="16" spans="1:28" ht="17.100000000000001" customHeight="1">
      <c r="A16" s="799" t="s">
        <v>764</v>
      </c>
      <c r="B16" s="799"/>
      <c r="C16" s="799"/>
      <c r="D16" s="799"/>
      <c r="E16" s="799"/>
      <c r="F16" s="799"/>
      <c r="G16" s="799"/>
    </row>
    <row r="17" spans="1:28">
      <c r="A17" s="976" t="s">
        <v>659</v>
      </c>
      <c r="B17" s="976"/>
      <c r="C17" s="976"/>
      <c r="D17" s="976"/>
      <c r="E17" s="976"/>
      <c r="F17" s="976"/>
      <c r="G17" s="331"/>
      <c r="W17" s="86"/>
      <c r="X17" s="86"/>
      <c r="Y17" s="86"/>
      <c r="Z17" s="86"/>
      <c r="AA17" s="86"/>
      <c r="AB17" s="86"/>
    </row>
  </sheetData>
  <mergeCells count="42">
    <mergeCell ref="A17:F17"/>
    <mergeCell ref="A1:C1"/>
    <mergeCell ref="A3:C3"/>
    <mergeCell ref="A4:A7"/>
    <mergeCell ref="B4:M4"/>
    <mergeCell ref="N6:N7"/>
    <mergeCell ref="O6:O7"/>
    <mergeCell ref="P6:P7"/>
    <mergeCell ref="A15:B15"/>
    <mergeCell ref="A16:G16"/>
    <mergeCell ref="R5:S5"/>
    <mergeCell ref="Q6:Q7"/>
    <mergeCell ref="I6:I7"/>
    <mergeCell ref="J6:J7"/>
    <mergeCell ref="B5:E5"/>
    <mergeCell ref="F5:I5"/>
    <mergeCell ref="J5:M5"/>
    <mergeCell ref="B6:B7"/>
    <mergeCell ref="C6:D6"/>
    <mergeCell ref="K6:L6"/>
    <mergeCell ref="E6:E7"/>
    <mergeCell ref="F6:F7"/>
    <mergeCell ref="G6:H6"/>
    <mergeCell ref="R6:R7"/>
    <mergeCell ref="S6:S7"/>
    <mergeCell ref="M6:M7"/>
    <mergeCell ref="T6:T7"/>
    <mergeCell ref="U6:U7"/>
    <mergeCell ref="N4:S4"/>
    <mergeCell ref="T4:AB4"/>
    <mergeCell ref="X6:X7"/>
    <mergeCell ref="Y6:Y7"/>
    <mergeCell ref="Z6:Z7"/>
    <mergeCell ref="AA6:AA7"/>
    <mergeCell ref="AB6:AB7"/>
    <mergeCell ref="V6:V7"/>
    <mergeCell ref="W6:W7"/>
    <mergeCell ref="N5:O5"/>
    <mergeCell ref="P5:Q5"/>
    <mergeCell ref="T5:V5"/>
    <mergeCell ref="W5:Y5"/>
    <mergeCell ref="Z5:AB5"/>
  </mergeCells>
  <phoneticPr fontId="3" type="noConversion"/>
  <pageMargins left="0.15748031496062992" right="0.15748031496062992" top="0.74803149606299213" bottom="0.74803149606299213" header="0.31496062992125984" footer="0.31496062992125984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opLeftCell="D4" zoomScaleNormal="100" workbookViewId="0">
      <selection activeCell="B13" sqref="B13:AF13"/>
    </sheetView>
  </sheetViews>
  <sheetFormatPr defaultRowHeight="13.5"/>
  <cols>
    <col min="1" max="2" width="9.75" style="14" customWidth="1"/>
    <col min="3" max="4" width="8.75" style="14" customWidth="1"/>
    <col min="5" max="7" width="8" style="14" customWidth="1"/>
    <col min="8" max="10" width="7.25" style="14" customWidth="1"/>
    <col min="11" max="11" width="8.5" style="14" bestFit="1" customWidth="1"/>
    <col min="12" max="13" width="7.25" style="14" customWidth="1"/>
    <col min="14" max="14" width="8.5" style="14" bestFit="1" customWidth="1"/>
    <col min="15" max="16" width="7.25" style="14" customWidth="1"/>
    <col min="17" max="17" width="8.5" style="14" bestFit="1" customWidth="1"/>
    <col min="18" max="31" width="7.25" style="14" customWidth="1"/>
    <col min="32" max="32" width="12.875" style="14" customWidth="1"/>
    <col min="33" max="256" width="9" style="14"/>
    <col min="257" max="257" width="9" style="14" customWidth="1"/>
    <col min="258" max="258" width="11.5" style="14" customWidth="1"/>
    <col min="259" max="260" width="8.75" style="14" customWidth="1"/>
    <col min="261" max="263" width="8" style="14" customWidth="1"/>
    <col min="264" max="287" width="7.25" style="14" customWidth="1"/>
    <col min="288" max="288" width="9.25" style="14" customWidth="1"/>
    <col min="289" max="512" width="9" style="14"/>
    <col min="513" max="513" width="9" style="14" customWidth="1"/>
    <col min="514" max="514" width="11.5" style="14" customWidth="1"/>
    <col min="515" max="516" width="8.75" style="14" customWidth="1"/>
    <col min="517" max="519" width="8" style="14" customWidth="1"/>
    <col min="520" max="543" width="7.25" style="14" customWidth="1"/>
    <col min="544" max="544" width="9.25" style="14" customWidth="1"/>
    <col min="545" max="768" width="9" style="14"/>
    <col min="769" max="769" width="9" style="14" customWidth="1"/>
    <col min="770" max="770" width="11.5" style="14" customWidth="1"/>
    <col min="771" max="772" width="8.75" style="14" customWidth="1"/>
    <col min="773" max="775" width="8" style="14" customWidth="1"/>
    <col min="776" max="799" width="7.25" style="14" customWidth="1"/>
    <col min="800" max="800" width="9.25" style="14" customWidth="1"/>
    <col min="801" max="1024" width="9" style="14"/>
    <col min="1025" max="1025" width="9" style="14" customWidth="1"/>
    <col min="1026" max="1026" width="11.5" style="14" customWidth="1"/>
    <col min="1027" max="1028" width="8.75" style="14" customWidth="1"/>
    <col min="1029" max="1031" width="8" style="14" customWidth="1"/>
    <col min="1032" max="1055" width="7.25" style="14" customWidth="1"/>
    <col min="1056" max="1056" width="9.25" style="14" customWidth="1"/>
    <col min="1057" max="1280" width="9" style="14"/>
    <col min="1281" max="1281" width="9" style="14" customWidth="1"/>
    <col min="1282" max="1282" width="11.5" style="14" customWidth="1"/>
    <col min="1283" max="1284" width="8.75" style="14" customWidth="1"/>
    <col min="1285" max="1287" width="8" style="14" customWidth="1"/>
    <col min="1288" max="1311" width="7.25" style="14" customWidth="1"/>
    <col min="1312" max="1312" width="9.25" style="14" customWidth="1"/>
    <col min="1313" max="1536" width="9" style="14"/>
    <col min="1537" max="1537" width="9" style="14" customWidth="1"/>
    <col min="1538" max="1538" width="11.5" style="14" customWidth="1"/>
    <col min="1539" max="1540" width="8.75" style="14" customWidth="1"/>
    <col min="1541" max="1543" width="8" style="14" customWidth="1"/>
    <col min="1544" max="1567" width="7.25" style="14" customWidth="1"/>
    <col min="1568" max="1568" width="9.25" style="14" customWidth="1"/>
    <col min="1569" max="1792" width="9" style="14"/>
    <col min="1793" max="1793" width="9" style="14" customWidth="1"/>
    <col min="1794" max="1794" width="11.5" style="14" customWidth="1"/>
    <col min="1795" max="1796" width="8.75" style="14" customWidth="1"/>
    <col min="1797" max="1799" width="8" style="14" customWidth="1"/>
    <col min="1800" max="1823" width="7.25" style="14" customWidth="1"/>
    <col min="1824" max="1824" width="9.25" style="14" customWidth="1"/>
    <col min="1825" max="2048" width="9" style="14"/>
    <col min="2049" max="2049" width="9" style="14" customWidth="1"/>
    <col min="2050" max="2050" width="11.5" style="14" customWidth="1"/>
    <col min="2051" max="2052" width="8.75" style="14" customWidth="1"/>
    <col min="2053" max="2055" width="8" style="14" customWidth="1"/>
    <col min="2056" max="2079" width="7.25" style="14" customWidth="1"/>
    <col min="2080" max="2080" width="9.25" style="14" customWidth="1"/>
    <col min="2081" max="2304" width="9" style="14"/>
    <col min="2305" max="2305" width="9" style="14" customWidth="1"/>
    <col min="2306" max="2306" width="11.5" style="14" customWidth="1"/>
    <col min="2307" max="2308" width="8.75" style="14" customWidth="1"/>
    <col min="2309" max="2311" width="8" style="14" customWidth="1"/>
    <col min="2312" max="2335" width="7.25" style="14" customWidth="1"/>
    <col min="2336" max="2336" width="9.25" style="14" customWidth="1"/>
    <col min="2337" max="2560" width="9" style="14"/>
    <col min="2561" max="2561" width="9" style="14" customWidth="1"/>
    <col min="2562" max="2562" width="11.5" style="14" customWidth="1"/>
    <col min="2563" max="2564" width="8.75" style="14" customWidth="1"/>
    <col min="2565" max="2567" width="8" style="14" customWidth="1"/>
    <col min="2568" max="2591" width="7.25" style="14" customWidth="1"/>
    <col min="2592" max="2592" width="9.25" style="14" customWidth="1"/>
    <col min="2593" max="2816" width="9" style="14"/>
    <col min="2817" max="2817" width="9" style="14" customWidth="1"/>
    <col min="2818" max="2818" width="11.5" style="14" customWidth="1"/>
    <col min="2819" max="2820" width="8.75" style="14" customWidth="1"/>
    <col min="2821" max="2823" width="8" style="14" customWidth="1"/>
    <col min="2824" max="2847" width="7.25" style="14" customWidth="1"/>
    <col min="2848" max="2848" width="9.25" style="14" customWidth="1"/>
    <col min="2849" max="3072" width="9" style="14"/>
    <col min="3073" max="3073" width="9" style="14" customWidth="1"/>
    <col min="3074" max="3074" width="11.5" style="14" customWidth="1"/>
    <col min="3075" max="3076" width="8.75" style="14" customWidth="1"/>
    <col min="3077" max="3079" width="8" style="14" customWidth="1"/>
    <col min="3080" max="3103" width="7.25" style="14" customWidth="1"/>
    <col min="3104" max="3104" width="9.25" style="14" customWidth="1"/>
    <col min="3105" max="3328" width="9" style="14"/>
    <col min="3329" max="3329" width="9" style="14" customWidth="1"/>
    <col min="3330" max="3330" width="11.5" style="14" customWidth="1"/>
    <col min="3331" max="3332" width="8.75" style="14" customWidth="1"/>
    <col min="3333" max="3335" width="8" style="14" customWidth="1"/>
    <col min="3336" max="3359" width="7.25" style="14" customWidth="1"/>
    <col min="3360" max="3360" width="9.25" style="14" customWidth="1"/>
    <col min="3361" max="3584" width="9" style="14"/>
    <col min="3585" max="3585" width="9" style="14" customWidth="1"/>
    <col min="3586" max="3586" width="11.5" style="14" customWidth="1"/>
    <col min="3587" max="3588" width="8.75" style="14" customWidth="1"/>
    <col min="3589" max="3591" width="8" style="14" customWidth="1"/>
    <col min="3592" max="3615" width="7.25" style="14" customWidth="1"/>
    <col min="3616" max="3616" width="9.25" style="14" customWidth="1"/>
    <col min="3617" max="3840" width="9" style="14"/>
    <col min="3841" max="3841" width="9" style="14" customWidth="1"/>
    <col min="3842" max="3842" width="11.5" style="14" customWidth="1"/>
    <col min="3843" max="3844" width="8.75" style="14" customWidth="1"/>
    <col min="3845" max="3847" width="8" style="14" customWidth="1"/>
    <col min="3848" max="3871" width="7.25" style="14" customWidth="1"/>
    <col min="3872" max="3872" width="9.25" style="14" customWidth="1"/>
    <col min="3873" max="4096" width="9" style="14"/>
    <col min="4097" max="4097" width="9" style="14" customWidth="1"/>
    <col min="4098" max="4098" width="11.5" style="14" customWidth="1"/>
    <col min="4099" max="4100" width="8.75" style="14" customWidth="1"/>
    <col min="4101" max="4103" width="8" style="14" customWidth="1"/>
    <col min="4104" max="4127" width="7.25" style="14" customWidth="1"/>
    <col min="4128" max="4128" width="9.25" style="14" customWidth="1"/>
    <col min="4129" max="4352" width="9" style="14"/>
    <col min="4353" max="4353" width="9" style="14" customWidth="1"/>
    <col min="4354" max="4354" width="11.5" style="14" customWidth="1"/>
    <col min="4355" max="4356" width="8.75" style="14" customWidth="1"/>
    <col min="4357" max="4359" width="8" style="14" customWidth="1"/>
    <col min="4360" max="4383" width="7.25" style="14" customWidth="1"/>
    <col min="4384" max="4384" width="9.25" style="14" customWidth="1"/>
    <col min="4385" max="4608" width="9" style="14"/>
    <col min="4609" max="4609" width="9" style="14" customWidth="1"/>
    <col min="4610" max="4610" width="11.5" style="14" customWidth="1"/>
    <col min="4611" max="4612" width="8.75" style="14" customWidth="1"/>
    <col min="4613" max="4615" width="8" style="14" customWidth="1"/>
    <col min="4616" max="4639" width="7.25" style="14" customWidth="1"/>
    <col min="4640" max="4640" width="9.25" style="14" customWidth="1"/>
    <col min="4641" max="4864" width="9" style="14"/>
    <col min="4865" max="4865" width="9" style="14" customWidth="1"/>
    <col min="4866" max="4866" width="11.5" style="14" customWidth="1"/>
    <col min="4867" max="4868" width="8.75" style="14" customWidth="1"/>
    <col min="4869" max="4871" width="8" style="14" customWidth="1"/>
    <col min="4872" max="4895" width="7.25" style="14" customWidth="1"/>
    <col min="4896" max="4896" width="9.25" style="14" customWidth="1"/>
    <col min="4897" max="5120" width="9" style="14"/>
    <col min="5121" max="5121" width="9" style="14" customWidth="1"/>
    <col min="5122" max="5122" width="11.5" style="14" customWidth="1"/>
    <col min="5123" max="5124" width="8.75" style="14" customWidth="1"/>
    <col min="5125" max="5127" width="8" style="14" customWidth="1"/>
    <col min="5128" max="5151" width="7.25" style="14" customWidth="1"/>
    <col min="5152" max="5152" width="9.25" style="14" customWidth="1"/>
    <col min="5153" max="5376" width="9" style="14"/>
    <col min="5377" max="5377" width="9" style="14" customWidth="1"/>
    <col min="5378" max="5378" width="11.5" style="14" customWidth="1"/>
    <col min="5379" max="5380" width="8.75" style="14" customWidth="1"/>
    <col min="5381" max="5383" width="8" style="14" customWidth="1"/>
    <col min="5384" max="5407" width="7.25" style="14" customWidth="1"/>
    <col min="5408" max="5408" width="9.25" style="14" customWidth="1"/>
    <col min="5409" max="5632" width="9" style="14"/>
    <col min="5633" max="5633" width="9" style="14" customWidth="1"/>
    <col min="5634" max="5634" width="11.5" style="14" customWidth="1"/>
    <col min="5635" max="5636" width="8.75" style="14" customWidth="1"/>
    <col min="5637" max="5639" width="8" style="14" customWidth="1"/>
    <col min="5640" max="5663" width="7.25" style="14" customWidth="1"/>
    <col min="5664" max="5664" width="9.25" style="14" customWidth="1"/>
    <col min="5665" max="5888" width="9" style="14"/>
    <col min="5889" max="5889" width="9" style="14" customWidth="1"/>
    <col min="5890" max="5890" width="11.5" style="14" customWidth="1"/>
    <col min="5891" max="5892" width="8.75" style="14" customWidth="1"/>
    <col min="5893" max="5895" width="8" style="14" customWidth="1"/>
    <col min="5896" max="5919" width="7.25" style="14" customWidth="1"/>
    <col min="5920" max="5920" width="9.25" style="14" customWidth="1"/>
    <col min="5921" max="6144" width="9" style="14"/>
    <col min="6145" max="6145" width="9" style="14" customWidth="1"/>
    <col min="6146" max="6146" width="11.5" style="14" customWidth="1"/>
    <col min="6147" max="6148" width="8.75" style="14" customWidth="1"/>
    <col min="6149" max="6151" width="8" style="14" customWidth="1"/>
    <col min="6152" max="6175" width="7.25" style="14" customWidth="1"/>
    <col min="6176" max="6176" width="9.25" style="14" customWidth="1"/>
    <col min="6177" max="6400" width="9" style="14"/>
    <col min="6401" max="6401" width="9" style="14" customWidth="1"/>
    <col min="6402" max="6402" width="11.5" style="14" customWidth="1"/>
    <col min="6403" max="6404" width="8.75" style="14" customWidth="1"/>
    <col min="6405" max="6407" width="8" style="14" customWidth="1"/>
    <col min="6408" max="6431" width="7.25" style="14" customWidth="1"/>
    <col min="6432" max="6432" width="9.25" style="14" customWidth="1"/>
    <col min="6433" max="6656" width="9" style="14"/>
    <col min="6657" max="6657" width="9" style="14" customWidth="1"/>
    <col min="6658" max="6658" width="11.5" style="14" customWidth="1"/>
    <col min="6659" max="6660" width="8.75" style="14" customWidth="1"/>
    <col min="6661" max="6663" width="8" style="14" customWidth="1"/>
    <col min="6664" max="6687" width="7.25" style="14" customWidth="1"/>
    <col min="6688" max="6688" width="9.25" style="14" customWidth="1"/>
    <col min="6689" max="6912" width="9" style="14"/>
    <col min="6913" max="6913" width="9" style="14" customWidth="1"/>
    <col min="6914" max="6914" width="11.5" style="14" customWidth="1"/>
    <col min="6915" max="6916" width="8.75" style="14" customWidth="1"/>
    <col min="6917" max="6919" width="8" style="14" customWidth="1"/>
    <col min="6920" max="6943" width="7.25" style="14" customWidth="1"/>
    <col min="6944" max="6944" width="9.25" style="14" customWidth="1"/>
    <col min="6945" max="7168" width="9" style="14"/>
    <col min="7169" max="7169" width="9" style="14" customWidth="1"/>
    <col min="7170" max="7170" width="11.5" style="14" customWidth="1"/>
    <col min="7171" max="7172" width="8.75" style="14" customWidth="1"/>
    <col min="7173" max="7175" width="8" style="14" customWidth="1"/>
    <col min="7176" max="7199" width="7.25" style="14" customWidth="1"/>
    <col min="7200" max="7200" width="9.25" style="14" customWidth="1"/>
    <col min="7201" max="7424" width="9" style="14"/>
    <col min="7425" max="7425" width="9" style="14" customWidth="1"/>
    <col min="7426" max="7426" width="11.5" style="14" customWidth="1"/>
    <col min="7427" max="7428" width="8.75" style="14" customWidth="1"/>
    <col min="7429" max="7431" width="8" style="14" customWidth="1"/>
    <col min="7432" max="7455" width="7.25" style="14" customWidth="1"/>
    <col min="7456" max="7456" width="9.25" style="14" customWidth="1"/>
    <col min="7457" max="7680" width="9" style="14"/>
    <col min="7681" max="7681" width="9" style="14" customWidth="1"/>
    <col min="7682" max="7682" width="11.5" style="14" customWidth="1"/>
    <col min="7683" max="7684" width="8.75" style="14" customWidth="1"/>
    <col min="7685" max="7687" width="8" style="14" customWidth="1"/>
    <col min="7688" max="7711" width="7.25" style="14" customWidth="1"/>
    <col min="7712" max="7712" width="9.25" style="14" customWidth="1"/>
    <col min="7713" max="7936" width="9" style="14"/>
    <col min="7937" max="7937" width="9" style="14" customWidth="1"/>
    <col min="7938" max="7938" width="11.5" style="14" customWidth="1"/>
    <col min="7939" max="7940" width="8.75" style="14" customWidth="1"/>
    <col min="7941" max="7943" width="8" style="14" customWidth="1"/>
    <col min="7944" max="7967" width="7.25" style="14" customWidth="1"/>
    <col min="7968" max="7968" width="9.25" style="14" customWidth="1"/>
    <col min="7969" max="8192" width="9" style="14"/>
    <col min="8193" max="8193" width="9" style="14" customWidth="1"/>
    <col min="8194" max="8194" width="11.5" style="14" customWidth="1"/>
    <col min="8195" max="8196" width="8.75" style="14" customWidth="1"/>
    <col min="8197" max="8199" width="8" style="14" customWidth="1"/>
    <col min="8200" max="8223" width="7.25" style="14" customWidth="1"/>
    <col min="8224" max="8224" width="9.25" style="14" customWidth="1"/>
    <col min="8225" max="8448" width="9" style="14"/>
    <col min="8449" max="8449" width="9" style="14" customWidth="1"/>
    <col min="8450" max="8450" width="11.5" style="14" customWidth="1"/>
    <col min="8451" max="8452" width="8.75" style="14" customWidth="1"/>
    <col min="8453" max="8455" width="8" style="14" customWidth="1"/>
    <col min="8456" max="8479" width="7.25" style="14" customWidth="1"/>
    <col min="8480" max="8480" width="9.25" style="14" customWidth="1"/>
    <col min="8481" max="8704" width="9" style="14"/>
    <col min="8705" max="8705" width="9" style="14" customWidth="1"/>
    <col min="8706" max="8706" width="11.5" style="14" customWidth="1"/>
    <col min="8707" max="8708" width="8.75" style="14" customWidth="1"/>
    <col min="8709" max="8711" width="8" style="14" customWidth="1"/>
    <col min="8712" max="8735" width="7.25" style="14" customWidth="1"/>
    <col min="8736" max="8736" width="9.25" style="14" customWidth="1"/>
    <col min="8737" max="8960" width="9" style="14"/>
    <col min="8961" max="8961" width="9" style="14" customWidth="1"/>
    <col min="8962" max="8962" width="11.5" style="14" customWidth="1"/>
    <col min="8963" max="8964" width="8.75" style="14" customWidth="1"/>
    <col min="8965" max="8967" width="8" style="14" customWidth="1"/>
    <col min="8968" max="8991" width="7.25" style="14" customWidth="1"/>
    <col min="8992" max="8992" width="9.25" style="14" customWidth="1"/>
    <col min="8993" max="9216" width="9" style="14"/>
    <col min="9217" max="9217" width="9" style="14" customWidth="1"/>
    <col min="9218" max="9218" width="11.5" style="14" customWidth="1"/>
    <col min="9219" max="9220" width="8.75" style="14" customWidth="1"/>
    <col min="9221" max="9223" width="8" style="14" customWidth="1"/>
    <col min="9224" max="9247" width="7.25" style="14" customWidth="1"/>
    <col min="9248" max="9248" width="9.25" style="14" customWidth="1"/>
    <col min="9249" max="9472" width="9" style="14"/>
    <col min="9473" max="9473" width="9" style="14" customWidth="1"/>
    <col min="9474" max="9474" width="11.5" style="14" customWidth="1"/>
    <col min="9475" max="9476" width="8.75" style="14" customWidth="1"/>
    <col min="9477" max="9479" width="8" style="14" customWidth="1"/>
    <col min="9480" max="9503" width="7.25" style="14" customWidth="1"/>
    <col min="9504" max="9504" width="9.25" style="14" customWidth="1"/>
    <col min="9505" max="9728" width="9" style="14"/>
    <col min="9729" max="9729" width="9" style="14" customWidth="1"/>
    <col min="9730" max="9730" width="11.5" style="14" customWidth="1"/>
    <col min="9731" max="9732" width="8.75" style="14" customWidth="1"/>
    <col min="9733" max="9735" width="8" style="14" customWidth="1"/>
    <col min="9736" max="9759" width="7.25" style="14" customWidth="1"/>
    <col min="9760" max="9760" width="9.25" style="14" customWidth="1"/>
    <col min="9761" max="9984" width="9" style="14"/>
    <col min="9985" max="9985" width="9" style="14" customWidth="1"/>
    <col min="9986" max="9986" width="11.5" style="14" customWidth="1"/>
    <col min="9987" max="9988" width="8.75" style="14" customWidth="1"/>
    <col min="9989" max="9991" width="8" style="14" customWidth="1"/>
    <col min="9992" max="10015" width="7.25" style="14" customWidth="1"/>
    <col min="10016" max="10016" width="9.25" style="14" customWidth="1"/>
    <col min="10017" max="10240" width="9" style="14"/>
    <col min="10241" max="10241" width="9" style="14" customWidth="1"/>
    <col min="10242" max="10242" width="11.5" style="14" customWidth="1"/>
    <col min="10243" max="10244" width="8.75" style="14" customWidth="1"/>
    <col min="10245" max="10247" width="8" style="14" customWidth="1"/>
    <col min="10248" max="10271" width="7.25" style="14" customWidth="1"/>
    <col min="10272" max="10272" width="9.25" style="14" customWidth="1"/>
    <col min="10273" max="10496" width="9" style="14"/>
    <col min="10497" max="10497" width="9" style="14" customWidth="1"/>
    <col min="10498" max="10498" width="11.5" style="14" customWidth="1"/>
    <col min="10499" max="10500" width="8.75" style="14" customWidth="1"/>
    <col min="10501" max="10503" width="8" style="14" customWidth="1"/>
    <col min="10504" max="10527" width="7.25" style="14" customWidth="1"/>
    <col min="10528" max="10528" width="9.25" style="14" customWidth="1"/>
    <col min="10529" max="10752" width="9" style="14"/>
    <col min="10753" max="10753" width="9" style="14" customWidth="1"/>
    <col min="10754" max="10754" width="11.5" style="14" customWidth="1"/>
    <col min="10755" max="10756" width="8.75" style="14" customWidth="1"/>
    <col min="10757" max="10759" width="8" style="14" customWidth="1"/>
    <col min="10760" max="10783" width="7.25" style="14" customWidth="1"/>
    <col min="10784" max="10784" width="9.25" style="14" customWidth="1"/>
    <col min="10785" max="11008" width="9" style="14"/>
    <col min="11009" max="11009" width="9" style="14" customWidth="1"/>
    <col min="11010" max="11010" width="11.5" style="14" customWidth="1"/>
    <col min="11011" max="11012" width="8.75" style="14" customWidth="1"/>
    <col min="11013" max="11015" width="8" style="14" customWidth="1"/>
    <col min="11016" max="11039" width="7.25" style="14" customWidth="1"/>
    <col min="11040" max="11040" width="9.25" style="14" customWidth="1"/>
    <col min="11041" max="11264" width="9" style="14"/>
    <col min="11265" max="11265" width="9" style="14" customWidth="1"/>
    <col min="11266" max="11266" width="11.5" style="14" customWidth="1"/>
    <col min="11267" max="11268" width="8.75" style="14" customWidth="1"/>
    <col min="11269" max="11271" width="8" style="14" customWidth="1"/>
    <col min="11272" max="11295" width="7.25" style="14" customWidth="1"/>
    <col min="11296" max="11296" width="9.25" style="14" customWidth="1"/>
    <col min="11297" max="11520" width="9" style="14"/>
    <col min="11521" max="11521" width="9" style="14" customWidth="1"/>
    <col min="11522" max="11522" width="11.5" style="14" customWidth="1"/>
    <col min="11523" max="11524" width="8.75" style="14" customWidth="1"/>
    <col min="11525" max="11527" width="8" style="14" customWidth="1"/>
    <col min="11528" max="11551" width="7.25" style="14" customWidth="1"/>
    <col min="11552" max="11552" width="9.25" style="14" customWidth="1"/>
    <col min="11553" max="11776" width="9" style="14"/>
    <col min="11777" max="11777" width="9" style="14" customWidth="1"/>
    <col min="11778" max="11778" width="11.5" style="14" customWidth="1"/>
    <col min="11779" max="11780" width="8.75" style="14" customWidth="1"/>
    <col min="11781" max="11783" width="8" style="14" customWidth="1"/>
    <col min="11784" max="11807" width="7.25" style="14" customWidth="1"/>
    <col min="11808" max="11808" width="9.25" style="14" customWidth="1"/>
    <col min="11809" max="12032" width="9" style="14"/>
    <col min="12033" max="12033" width="9" style="14" customWidth="1"/>
    <col min="12034" max="12034" width="11.5" style="14" customWidth="1"/>
    <col min="12035" max="12036" width="8.75" style="14" customWidth="1"/>
    <col min="12037" max="12039" width="8" style="14" customWidth="1"/>
    <col min="12040" max="12063" width="7.25" style="14" customWidth="1"/>
    <col min="12064" max="12064" width="9.25" style="14" customWidth="1"/>
    <col min="12065" max="12288" width="9" style="14"/>
    <col min="12289" max="12289" width="9" style="14" customWidth="1"/>
    <col min="12290" max="12290" width="11.5" style="14" customWidth="1"/>
    <col min="12291" max="12292" width="8.75" style="14" customWidth="1"/>
    <col min="12293" max="12295" width="8" style="14" customWidth="1"/>
    <col min="12296" max="12319" width="7.25" style="14" customWidth="1"/>
    <col min="12320" max="12320" width="9.25" style="14" customWidth="1"/>
    <col min="12321" max="12544" width="9" style="14"/>
    <col min="12545" max="12545" width="9" style="14" customWidth="1"/>
    <col min="12546" max="12546" width="11.5" style="14" customWidth="1"/>
    <col min="12547" max="12548" width="8.75" style="14" customWidth="1"/>
    <col min="12549" max="12551" width="8" style="14" customWidth="1"/>
    <col min="12552" max="12575" width="7.25" style="14" customWidth="1"/>
    <col min="12576" max="12576" width="9.25" style="14" customWidth="1"/>
    <col min="12577" max="12800" width="9" style="14"/>
    <col min="12801" max="12801" width="9" style="14" customWidth="1"/>
    <col min="12802" max="12802" width="11.5" style="14" customWidth="1"/>
    <col min="12803" max="12804" width="8.75" style="14" customWidth="1"/>
    <col min="12805" max="12807" width="8" style="14" customWidth="1"/>
    <col min="12808" max="12831" width="7.25" style="14" customWidth="1"/>
    <col min="12832" max="12832" width="9.25" style="14" customWidth="1"/>
    <col min="12833" max="13056" width="9" style="14"/>
    <col min="13057" max="13057" width="9" style="14" customWidth="1"/>
    <col min="13058" max="13058" width="11.5" style="14" customWidth="1"/>
    <col min="13059" max="13060" width="8.75" style="14" customWidth="1"/>
    <col min="13061" max="13063" width="8" style="14" customWidth="1"/>
    <col min="13064" max="13087" width="7.25" style="14" customWidth="1"/>
    <col min="13088" max="13088" width="9.25" style="14" customWidth="1"/>
    <col min="13089" max="13312" width="9" style="14"/>
    <col min="13313" max="13313" width="9" style="14" customWidth="1"/>
    <col min="13314" max="13314" width="11.5" style="14" customWidth="1"/>
    <col min="13315" max="13316" width="8.75" style="14" customWidth="1"/>
    <col min="13317" max="13319" width="8" style="14" customWidth="1"/>
    <col min="13320" max="13343" width="7.25" style="14" customWidth="1"/>
    <col min="13344" max="13344" width="9.25" style="14" customWidth="1"/>
    <col min="13345" max="13568" width="9" style="14"/>
    <col min="13569" max="13569" width="9" style="14" customWidth="1"/>
    <col min="13570" max="13570" width="11.5" style="14" customWidth="1"/>
    <col min="13571" max="13572" width="8.75" style="14" customWidth="1"/>
    <col min="13573" max="13575" width="8" style="14" customWidth="1"/>
    <col min="13576" max="13599" width="7.25" style="14" customWidth="1"/>
    <col min="13600" max="13600" width="9.25" style="14" customWidth="1"/>
    <col min="13601" max="13824" width="9" style="14"/>
    <col min="13825" max="13825" width="9" style="14" customWidth="1"/>
    <col min="13826" max="13826" width="11.5" style="14" customWidth="1"/>
    <col min="13827" max="13828" width="8.75" style="14" customWidth="1"/>
    <col min="13829" max="13831" width="8" style="14" customWidth="1"/>
    <col min="13832" max="13855" width="7.25" style="14" customWidth="1"/>
    <col min="13856" max="13856" width="9.25" style="14" customWidth="1"/>
    <col min="13857" max="14080" width="9" style="14"/>
    <col min="14081" max="14081" width="9" style="14" customWidth="1"/>
    <col min="14082" max="14082" width="11.5" style="14" customWidth="1"/>
    <col min="14083" max="14084" width="8.75" style="14" customWidth="1"/>
    <col min="14085" max="14087" width="8" style="14" customWidth="1"/>
    <col min="14088" max="14111" width="7.25" style="14" customWidth="1"/>
    <col min="14112" max="14112" width="9.25" style="14" customWidth="1"/>
    <col min="14113" max="14336" width="9" style="14"/>
    <col min="14337" max="14337" width="9" style="14" customWidth="1"/>
    <col min="14338" max="14338" width="11.5" style="14" customWidth="1"/>
    <col min="14339" max="14340" width="8.75" style="14" customWidth="1"/>
    <col min="14341" max="14343" width="8" style="14" customWidth="1"/>
    <col min="14344" max="14367" width="7.25" style="14" customWidth="1"/>
    <col min="14368" max="14368" width="9.25" style="14" customWidth="1"/>
    <col min="14369" max="14592" width="9" style="14"/>
    <col min="14593" max="14593" width="9" style="14" customWidth="1"/>
    <col min="14594" max="14594" width="11.5" style="14" customWidth="1"/>
    <col min="14595" max="14596" width="8.75" style="14" customWidth="1"/>
    <col min="14597" max="14599" width="8" style="14" customWidth="1"/>
    <col min="14600" max="14623" width="7.25" style="14" customWidth="1"/>
    <col min="14624" max="14624" width="9.25" style="14" customWidth="1"/>
    <col min="14625" max="14848" width="9" style="14"/>
    <col min="14849" max="14849" width="9" style="14" customWidth="1"/>
    <col min="14850" max="14850" width="11.5" style="14" customWidth="1"/>
    <col min="14851" max="14852" width="8.75" style="14" customWidth="1"/>
    <col min="14853" max="14855" width="8" style="14" customWidth="1"/>
    <col min="14856" max="14879" width="7.25" style="14" customWidth="1"/>
    <col min="14880" max="14880" width="9.25" style="14" customWidth="1"/>
    <col min="14881" max="15104" width="9" style="14"/>
    <col min="15105" max="15105" width="9" style="14" customWidth="1"/>
    <col min="15106" max="15106" width="11.5" style="14" customWidth="1"/>
    <col min="15107" max="15108" width="8.75" style="14" customWidth="1"/>
    <col min="15109" max="15111" width="8" style="14" customWidth="1"/>
    <col min="15112" max="15135" width="7.25" style="14" customWidth="1"/>
    <col min="15136" max="15136" width="9.25" style="14" customWidth="1"/>
    <col min="15137" max="15360" width="9" style="14"/>
    <col min="15361" max="15361" width="9" style="14" customWidth="1"/>
    <col min="15362" max="15362" width="11.5" style="14" customWidth="1"/>
    <col min="15363" max="15364" width="8.75" style="14" customWidth="1"/>
    <col min="15365" max="15367" width="8" style="14" customWidth="1"/>
    <col min="15368" max="15391" width="7.25" style="14" customWidth="1"/>
    <col min="15392" max="15392" width="9.25" style="14" customWidth="1"/>
    <col min="15393" max="15616" width="9" style="14"/>
    <col min="15617" max="15617" width="9" style="14" customWidth="1"/>
    <col min="15618" max="15618" width="11.5" style="14" customWidth="1"/>
    <col min="15619" max="15620" width="8.75" style="14" customWidth="1"/>
    <col min="15621" max="15623" width="8" style="14" customWidth="1"/>
    <col min="15624" max="15647" width="7.25" style="14" customWidth="1"/>
    <col min="15648" max="15648" width="9.25" style="14" customWidth="1"/>
    <col min="15649" max="15872" width="9" style="14"/>
    <col min="15873" max="15873" width="9" style="14" customWidth="1"/>
    <col min="15874" max="15874" width="11.5" style="14" customWidth="1"/>
    <col min="15875" max="15876" width="8.75" style="14" customWidth="1"/>
    <col min="15877" max="15879" width="8" style="14" customWidth="1"/>
    <col min="15880" max="15903" width="7.25" style="14" customWidth="1"/>
    <col min="15904" max="15904" width="9.25" style="14" customWidth="1"/>
    <col min="15905" max="16128" width="9" style="14"/>
    <col min="16129" max="16129" width="9" style="14" customWidth="1"/>
    <col min="16130" max="16130" width="11.5" style="14" customWidth="1"/>
    <col min="16131" max="16132" width="8.75" style="14" customWidth="1"/>
    <col min="16133" max="16135" width="8" style="14" customWidth="1"/>
    <col min="16136" max="16159" width="7.25" style="14" customWidth="1"/>
    <col min="16160" max="16160" width="9.25" style="14" customWidth="1"/>
    <col min="16161" max="16384" width="9" style="14"/>
  </cols>
  <sheetData>
    <row r="1" spans="1:33" ht="20.25" customHeight="1">
      <c r="A1" s="983" t="s">
        <v>765</v>
      </c>
      <c r="B1" s="983"/>
      <c r="C1" s="983"/>
      <c r="D1" s="983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103"/>
      <c r="V1" s="103"/>
    </row>
    <row r="2" spans="1:33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33" ht="20.25" customHeight="1">
      <c r="A3" s="996" t="s">
        <v>82</v>
      </c>
      <c r="B3" s="996"/>
      <c r="C3" s="996"/>
      <c r="D3" s="34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33" ht="27" customHeight="1">
      <c r="A4" s="1057" t="s">
        <v>677</v>
      </c>
      <c r="B4" s="1071" t="s">
        <v>83</v>
      </c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2"/>
      <c r="Q4" s="1072"/>
      <c r="R4" s="1072"/>
      <c r="S4" s="1072"/>
      <c r="T4" s="1072"/>
      <c r="U4" s="1072"/>
      <c r="V4" s="1072"/>
      <c r="W4" s="1072"/>
      <c r="X4" s="1072"/>
      <c r="Y4" s="1072"/>
      <c r="Z4" s="1072"/>
      <c r="AA4" s="1072"/>
      <c r="AB4" s="1072"/>
      <c r="AC4" s="1072"/>
      <c r="AD4" s="1072"/>
      <c r="AE4" s="1072"/>
      <c r="AF4" s="1072"/>
    </row>
    <row r="5" spans="1:33" ht="27" customHeight="1">
      <c r="A5" s="986"/>
      <c r="B5" s="1048" t="s">
        <v>675</v>
      </c>
      <c r="C5" s="1049" t="s">
        <v>588</v>
      </c>
      <c r="D5" s="1049" t="s">
        <v>471</v>
      </c>
      <c r="E5" s="1049" t="s">
        <v>767</v>
      </c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  <c r="R5" s="1049"/>
      <c r="S5" s="1049"/>
      <c r="T5" s="1049"/>
      <c r="U5" s="1049"/>
      <c r="V5" s="1049"/>
      <c r="W5" s="1049"/>
      <c r="X5" s="1049"/>
      <c r="Y5" s="1049"/>
      <c r="Z5" s="1049"/>
      <c r="AA5" s="1049"/>
      <c r="AB5" s="1049"/>
      <c r="AC5" s="1049"/>
      <c r="AD5" s="1049"/>
      <c r="AE5" s="1069"/>
      <c r="AF5" s="1068" t="s">
        <v>661</v>
      </c>
    </row>
    <row r="6" spans="1:33" ht="27" customHeight="1">
      <c r="A6" s="986"/>
      <c r="B6" s="1074"/>
      <c r="C6" s="1070"/>
      <c r="D6" s="1070"/>
      <c r="E6" s="1048" t="s">
        <v>84</v>
      </c>
      <c r="F6" s="1070"/>
      <c r="G6" s="1070"/>
      <c r="H6" s="1048" t="s">
        <v>472</v>
      </c>
      <c r="I6" s="1070"/>
      <c r="J6" s="1070"/>
      <c r="K6" s="1048" t="s">
        <v>766</v>
      </c>
      <c r="L6" s="1070"/>
      <c r="M6" s="1070"/>
      <c r="N6" s="1048" t="s">
        <v>473</v>
      </c>
      <c r="O6" s="1070"/>
      <c r="P6" s="1070"/>
      <c r="Q6" s="1048" t="s">
        <v>474</v>
      </c>
      <c r="R6" s="1070"/>
      <c r="S6" s="1070"/>
      <c r="T6" s="1048" t="s">
        <v>475</v>
      </c>
      <c r="U6" s="1070"/>
      <c r="V6" s="1070"/>
      <c r="W6" s="1048" t="s">
        <v>476</v>
      </c>
      <c r="X6" s="1070"/>
      <c r="Y6" s="1070"/>
      <c r="Z6" s="1048" t="s">
        <v>85</v>
      </c>
      <c r="AA6" s="1070"/>
      <c r="AB6" s="1070"/>
      <c r="AC6" s="1048" t="s">
        <v>477</v>
      </c>
      <c r="AD6" s="1070"/>
      <c r="AE6" s="1070"/>
      <c r="AF6" s="997"/>
    </row>
    <row r="7" spans="1:33" ht="27" customHeight="1">
      <c r="A7" s="987"/>
      <c r="B7" s="1049"/>
      <c r="C7" s="1070"/>
      <c r="D7" s="1071"/>
      <c r="E7" s="428"/>
      <c r="F7" s="418" t="s">
        <v>29</v>
      </c>
      <c r="G7" s="417" t="s">
        <v>30</v>
      </c>
      <c r="H7" s="428"/>
      <c r="I7" s="418" t="s">
        <v>29</v>
      </c>
      <c r="J7" s="417" t="s">
        <v>30</v>
      </c>
      <c r="K7" s="428"/>
      <c r="L7" s="418" t="s">
        <v>29</v>
      </c>
      <c r="M7" s="417" t="s">
        <v>30</v>
      </c>
      <c r="N7" s="428"/>
      <c r="O7" s="418" t="s">
        <v>29</v>
      </c>
      <c r="P7" s="417" t="s">
        <v>30</v>
      </c>
      <c r="Q7" s="428"/>
      <c r="R7" s="418" t="s">
        <v>29</v>
      </c>
      <c r="S7" s="417" t="s">
        <v>30</v>
      </c>
      <c r="T7" s="428"/>
      <c r="U7" s="418" t="s">
        <v>29</v>
      </c>
      <c r="V7" s="417" t="s">
        <v>30</v>
      </c>
      <c r="W7" s="428"/>
      <c r="X7" s="418" t="s">
        <v>29</v>
      </c>
      <c r="Y7" s="417" t="s">
        <v>30</v>
      </c>
      <c r="Z7" s="428"/>
      <c r="AA7" s="418" t="s">
        <v>29</v>
      </c>
      <c r="AB7" s="417" t="s">
        <v>30</v>
      </c>
      <c r="AC7" s="428"/>
      <c r="AD7" s="418" t="s">
        <v>29</v>
      </c>
      <c r="AE7" s="417" t="s">
        <v>30</v>
      </c>
      <c r="AF7" s="1069"/>
    </row>
    <row r="8" spans="1:33" ht="27" customHeight="1">
      <c r="A8" s="208" t="s">
        <v>0</v>
      </c>
      <c r="B8" s="347">
        <v>0</v>
      </c>
      <c r="C8" s="153">
        <v>4008</v>
      </c>
      <c r="D8" s="153">
        <v>12636</v>
      </c>
      <c r="E8" s="171">
        <f>SUM(H8:AC8)</f>
        <v>7928</v>
      </c>
      <c r="F8" s="171">
        <v>0</v>
      </c>
      <c r="G8" s="171">
        <v>0</v>
      </c>
      <c r="H8" s="153">
        <v>223</v>
      </c>
      <c r="I8" s="153">
        <v>0</v>
      </c>
      <c r="J8" s="153">
        <v>0</v>
      </c>
      <c r="K8" s="153">
        <v>958</v>
      </c>
      <c r="L8" s="153">
        <v>0</v>
      </c>
      <c r="M8" s="153">
        <v>0</v>
      </c>
      <c r="N8" s="153">
        <v>2108</v>
      </c>
      <c r="O8" s="153">
        <v>0</v>
      </c>
      <c r="P8" s="153">
        <v>0</v>
      </c>
      <c r="Q8" s="153">
        <v>2667</v>
      </c>
      <c r="R8" s="153">
        <v>0</v>
      </c>
      <c r="S8" s="153">
        <v>0</v>
      </c>
      <c r="T8" s="153">
        <v>298</v>
      </c>
      <c r="U8" s="153">
        <v>0</v>
      </c>
      <c r="V8" s="153">
        <v>0</v>
      </c>
      <c r="W8" s="153">
        <v>788</v>
      </c>
      <c r="X8" s="153">
        <v>0</v>
      </c>
      <c r="Y8" s="153">
        <v>0</v>
      </c>
      <c r="Z8" s="153">
        <v>766</v>
      </c>
      <c r="AA8" s="153">
        <v>0</v>
      </c>
      <c r="AB8" s="153">
        <v>0</v>
      </c>
      <c r="AC8" s="153">
        <v>120</v>
      </c>
      <c r="AD8" s="153">
        <v>0</v>
      </c>
      <c r="AE8" s="153">
        <v>0</v>
      </c>
      <c r="AF8" s="154">
        <v>1477</v>
      </c>
    </row>
    <row r="9" spans="1:33" ht="27" customHeight="1">
      <c r="A9" s="208" t="s">
        <v>252</v>
      </c>
      <c r="B9" s="347">
        <v>0</v>
      </c>
      <c r="C9" s="153">
        <v>3503</v>
      </c>
      <c r="D9" s="153">
        <v>9962</v>
      </c>
      <c r="E9" s="171">
        <v>5822</v>
      </c>
      <c r="F9" s="171">
        <v>0</v>
      </c>
      <c r="G9" s="171">
        <v>0</v>
      </c>
      <c r="H9" s="153">
        <v>196</v>
      </c>
      <c r="I9" s="153">
        <v>0</v>
      </c>
      <c r="J9" s="153">
        <v>0</v>
      </c>
      <c r="K9" s="153">
        <v>829</v>
      </c>
      <c r="L9" s="153">
        <v>0</v>
      </c>
      <c r="M9" s="153">
        <v>0</v>
      </c>
      <c r="N9" s="153">
        <v>1891</v>
      </c>
      <c r="O9" s="153">
        <v>0</v>
      </c>
      <c r="P9" s="153">
        <v>0</v>
      </c>
      <c r="Q9" s="153">
        <v>2388</v>
      </c>
      <c r="R9" s="153">
        <v>0</v>
      </c>
      <c r="S9" s="153">
        <v>0</v>
      </c>
      <c r="T9" s="153">
        <v>263</v>
      </c>
      <c r="U9" s="153">
        <v>0</v>
      </c>
      <c r="V9" s="153">
        <v>0</v>
      </c>
      <c r="W9" s="153">
        <v>29</v>
      </c>
      <c r="X9" s="153">
        <v>0</v>
      </c>
      <c r="Y9" s="153">
        <v>0</v>
      </c>
      <c r="Z9" s="153">
        <v>56</v>
      </c>
      <c r="AA9" s="153">
        <v>0</v>
      </c>
      <c r="AB9" s="153">
        <v>0</v>
      </c>
      <c r="AC9" s="153">
        <v>170</v>
      </c>
      <c r="AD9" s="153">
        <v>0</v>
      </c>
      <c r="AE9" s="153">
        <v>0</v>
      </c>
      <c r="AF9" s="154">
        <v>1519</v>
      </c>
    </row>
    <row r="10" spans="1:33" ht="27" customHeight="1">
      <c r="A10" s="208" t="s">
        <v>262</v>
      </c>
      <c r="B10" s="347">
        <v>0</v>
      </c>
      <c r="C10" s="153">
        <v>3612</v>
      </c>
      <c r="D10" s="153">
        <v>9355</v>
      </c>
      <c r="E10" s="171">
        <v>5947</v>
      </c>
      <c r="F10" s="171">
        <v>0</v>
      </c>
      <c r="G10" s="171">
        <v>0</v>
      </c>
      <c r="H10" s="153">
        <v>191</v>
      </c>
      <c r="I10" s="153">
        <v>0</v>
      </c>
      <c r="J10" s="153">
        <v>0</v>
      </c>
      <c r="K10" s="153">
        <v>854</v>
      </c>
      <c r="L10" s="153">
        <v>0</v>
      </c>
      <c r="M10" s="153">
        <v>0</v>
      </c>
      <c r="N10" s="153">
        <v>1938</v>
      </c>
      <c r="O10" s="153">
        <v>0</v>
      </c>
      <c r="P10" s="153">
        <v>0</v>
      </c>
      <c r="Q10" s="153">
        <v>2435</v>
      </c>
      <c r="R10" s="153">
        <v>0</v>
      </c>
      <c r="S10" s="153">
        <v>0</v>
      </c>
      <c r="T10" s="153">
        <v>251</v>
      </c>
      <c r="U10" s="153">
        <v>0</v>
      </c>
      <c r="V10" s="153">
        <v>0</v>
      </c>
      <c r="W10" s="153">
        <v>25</v>
      </c>
      <c r="X10" s="153">
        <v>0</v>
      </c>
      <c r="Y10" s="153">
        <v>0</v>
      </c>
      <c r="Z10" s="153">
        <v>53</v>
      </c>
      <c r="AA10" s="153">
        <v>0</v>
      </c>
      <c r="AB10" s="153">
        <v>0</v>
      </c>
      <c r="AC10" s="153">
        <v>200</v>
      </c>
      <c r="AD10" s="153">
        <v>0</v>
      </c>
      <c r="AE10" s="153">
        <v>0</v>
      </c>
      <c r="AF10" s="154">
        <v>857</v>
      </c>
    </row>
    <row r="11" spans="1:33" s="421" customFormat="1" ht="27" customHeight="1">
      <c r="A11" s="712" t="s">
        <v>686</v>
      </c>
      <c r="B11" s="713">
        <v>0</v>
      </c>
      <c r="C11" s="229">
        <v>3303</v>
      </c>
      <c r="D11" s="229">
        <v>15363</v>
      </c>
      <c r="E11" s="706">
        <v>5377</v>
      </c>
      <c r="F11" s="706">
        <v>0</v>
      </c>
      <c r="G11" s="706">
        <v>0</v>
      </c>
      <c r="H11" s="229">
        <v>165</v>
      </c>
      <c r="I11" s="229">
        <v>0</v>
      </c>
      <c r="J11" s="229">
        <v>0</v>
      </c>
      <c r="K11" s="229">
        <v>810</v>
      </c>
      <c r="L11" s="229">
        <v>0</v>
      </c>
      <c r="M11" s="229">
        <v>0</v>
      </c>
      <c r="N11" s="229">
        <v>1810</v>
      </c>
      <c r="O11" s="229">
        <v>0</v>
      </c>
      <c r="P11" s="229">
        <v>0</v>
      </c>
      <c r="Q11" s="229">
        <v>2238</v>
      </c>
      <c r="R11" s="229">
        <v>0</v>
      </c>
      <c r="S11" s="229">
        <v>0</v>
      </c>
      <c r="T11" s="229">
        <v>226</v>
      </c>
      <c r="U11" s="229">
        <v>0</v>
      </c>
      <c r="V11" s="229">
        <v>0</v>
      </c>
      <c r="W11" s="229">
        <v>19</v>
      </c>
      <c r="X11" s="229">
        <v>0</v>
      </c>
      <c r="Y11" s="229">
        <v>0</v>
      </c>
      <c r="Z11" s="229">
        <v>2</v>
      </c>
      <c r="AA11" s="229">
        <v>0</v>
      </c>
      <c r="AB11" s="229">
        <v>0</v>
      </c>
      <c r="AC11" s="229">
        <v>107</v>
      </c>
      <c r="AD11" s="229">
        <v>0</v>
      </c>
      <c r="AE11" s="229">
        <v>0</v>
      </c>
      <c r="AF11" s="231">
        <v>804</v>
      </c>
    </row>
    <row r="12" spans="1:33" ht="27" customHeight="1">
      <c r="A12" s="712" t="s">
        <v>787</v>
      </c>
      <c r="B12" s="713">
        <v>0</v>
      </c>
      <c r="C12" s="229">
        <v>3807</v>
      </c>
      <c r="D12" s="229">
        <v>18316</v>
      </c>
      <c r="E12" s="706">
        <v>5838</v>
      </c>
      <c r="F12" s="706">
        <v>0</v>
      </c>
      <c r="G12" s="706">
        <v>0</v>
      </c>
      <c r="H12" s="229">
        <v>181</v>
      </c>
      <c r="I12" s="229">
        <v>0</v>
      </c>
      <c r="J12" s="229">
        <v>0</v>
      </c>
      <c r="K12" s="229">
        <v>832</v>
      </c>
      <c r="L12" s="229">
        <v>0</v>
      </c>
      <c r="M12" s="229">
        <v>0</v>
      </c>
      <c r="N12" s="229">
        <v>1844</v>
      </c>
      <c r="O12" s="229">
        <v>0</v>
      </c>
      <c r="P12" s="229">
        <v>0</v>
      </c>
      <c r="Q12" s="229">
        <v>2452</v>
      </c>
      <c r="R12" s="229">
        <v>0</v>
      </c>
      <c r="S12" s="229">
        <v>0</v>
      </c>
      <c r="T12" s="229">
        <v>246</v>
      </c>
      <c r="U12" s="229">
        <v>0</v>
      </c>
      <c r="V12" s="229">
        <v>0</v>
      </c>
      <c r="W12" s="229">
        <v>18</v>
      </c>
      <c r="X12" s="229">
        <v>0</v>
      </c>
      <c r="Y12" s="229">
        <v>0</v>
      </c>
      <c r="Z12" s="229">
        <v>52</v>
      </c>
      <c r="AA12" s="229">
        <v>0</v>
      </c>
      <c r="AB12" s="229">
        <v>0</v>
      </c>
      <c r="AC12" s="229">
        <v>213</v>
      </c>
      <c r="AD12" s="229">
        <v>0</v>
      </c>
      <c r="AE12" s="229">
        <v>0</v>
      </c>
      <c r="AF12" s="231">
        <v>1048</v>
      </c>
      <c r="AG12" s="527"/>
    </row>
    <row r="13" spans="1:33" ht="26.25" customHeight="1">
      <c r="A13" s="624" t="s">
        <v>791</v>
      </c>
      <c r="B13" s="516">
        <v>0</v>
      </c>
      <c r="C13" s="746">
        <v>3873</v>
      </c>
      <c r="D13" s="747">
        <v>14266</v>
      </c>
      <c r="E13" s="748">
        <v>5844</v>
      </c>
      <c r="F13" s="748">
        <v>2947</v>
      </c>
      <c r="G13" s="748">
        <v>2897</v>
      </c>
      <c r="H13" s="749">
        <v>164</v>
      </c>
      <c r="I13" s="749">
        <v>80</v>
      </c>
      <c r="J13" s="749">
        <v>84</v>
      </c>
      <c r="K13" s="749">
        <v>877</v>
      </c>
      <c r="L13" s="749">
        <v>451</v>
      </c>
      <c r="M13" s="749">
        <v>426</v>
      </c>
      <c r="N13" s="749">
        <v>1952</v>
      </c>
      <c r="O13" s="749">
        <v>1214</v>
      </c>
      <c r="P13" s="749">
        <v>738</v>
      </c>
      <c r="Q13" s="749">
        <v>2280</v>
      </c>
      <c r="R13" s="749">
        <v>891</v>
      </c>
      <c r="S13" s="749">
        <v>1389</v>
      </c>
      <c r="T13" s="749">
        <v>223</v>
      </c>
      <c r="U13" s="749">
        <v>131</v>
      </c>
      <c r="V13" s="749">
        <v>92</v>
      </c>
      <c r="W13" s="749">
        <v>20</v>
      </c>
      <c r="X13" s="749">
        <v>8</v>
      </c>
      <c r="Y13" s="749">
        <v>12</v>
      </c>
      <c r="Z13" s="749">
        <v>10</v>
      </c>
      <c r="AA13" s="749">
        <v>4</v>
      </c>
      <c r="AB13" s="749">
        <v>6</v>
      </c>
      <c r="AC13" s="749">
        <v>318</v>
      </c>
      <c r="AD13" s="749">
        <v>168</v>
      </c>
      <c r="AE13" s="749">
        <v>150</v>
      </c>
      <c r="AF13" s="748">
        <v>1330</v>
      </c>
    </row>
    <row r="14" spans="1:33" ht="17.100000000000001" customHeight="1"/>
    <row r="15" spans="1:33" ht="17.100000000000001" customHeight="1">
      <c r="A15" s="793" t="s">
        <v>515</v>
      </c>
      <c r="B15" s="793"/>
    </row>
    <row r="16" spans="1:33">
      <c r="A16" s="1073" t="s">
        <v>768</v>
      </c>
      <c r="B16" s="1073"/>
      <c r="C16" s="1073"/>
      <c r="D16" s="1073"/>
      <c r="E16" s="1073"/>
      <c r="K16" s="555"/>
    </row>
  </sheetData>
  <mergeCells count="20">
    <mergeCell ref="A15:B15"/>
    <mergeCell ref="A16:E16"/>
    <mergeCell ref="A3:C3"/>
    <mergeCell ref="W6:Y6"/>
    <mergeCell ref="A4:A7"/>
    <mergeCell ref="B5:B7"/>
    <mergeCell ref="C5:C7"/>
    <mergeCell ref="D5:D7"/>
    <mergeCell ref="E5:AE5"/>
    <mergeCell ref="E6:G6"/>
    <mergeCell ref="Z6:AB6"/>
    <mergeCell ref="AC6:AE6"/>
    <mergeCell ref="A1:D1"/>
    <mergeCell ref="AF5:AF7"/>
    <mergeCell ref="H6:J6"/>
    <mergeCell ref="B4:AF4"/>
    <mergeCell ref="K6:M6"/>
    <mergeCell ref="N6:P6"/>
    <mergeCell ref="Q6:S6"/>
    <mergeCell ref="T6:V6"/>
  </mergeCells>
  <phoneticPr fontId="3" type="noConversion"/>
  <pageMargins left="0.16" right="0.17" top="0.98425196850393704" bottom="0.98425196850393704" header="0.51181102362204722" footer="0.51181102362204722"/>
  <pageSetup paperSize="9" scale="51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16" workbookViewId="0">
      <selection activeCell="I14" sqref="I14"/>
    </sheetView>
  </sheetViews>
  <sheetFormatPr defaultRowHeight="13.5"/>
  <cols>
    <col min="1" max="1" width="9.625" style="132" customWidth="1"/>
    <col min="2" max="2" width="10.5" style="132" bestFit="1" customWidth="1"/>
    <col min="3" max="11" width="8.75" style="132" customWidth="1"/>
    <col min="12" max="12" width="10.625" style="132" customWidth="1"/>
    <col min="13" max="256" width="9" style="132"/>
    <col min="257" max="257" width="8.125" style="132" customWidth="1"/>
    <col min="258" max="267" width="8.75" style="132" customWidth="1"/>
    <col min="268" max="268" width="9" style="132" customWidth="1"/>
    <col min="269" max="512" width="9" style="132"/>
    <col min="513" max="513" width="8.125" style="132" customWidth="1"/>
    <col min="514" max="523" width="8.75" style="132" customWidth="1"/>
    <col min="524" max="524" width="9" style="132" customWidth="1"/>
    <col min="525" max="768" width="9" style="132"/>
    <col min="769" max="769" width="8.125" style="132" customWidth="1"/>
    <col min="770" max="779" width="8.75" style="132" customWidth="1"/>
    <col min="780" max="780" width="9" style="132" customWidth="1"/>
    <col min="781" max="1024" width="9" style="132"/>
    <col min="1025" max="1025" width="8.125" style="132" customWidth="1"/>
    <col min="1026" max="1035" width="8.75" style="132" customWidth="1"/>
    <col min="1036" max="1036" width="9" style="132" customWidth="1"/>
    <col min="1037" max="1280" width="9" style="132"/>
    <col min="1281" max="1281" width="8.125" style="132" customWidth="1"/>
    <col min="1282" max="1291" width="8.75" style="132" customWidth="1"/>
    <col min="1292" max="1292" width="9" style="132" customWidth="1"/>
    <col min="1293" max="1536" width="9" style="132"/>
    <col min="1537" max="1537" width="8.125" style="132" customWidth="1"/>
    <col min="1538" max="1547" width="8.75" style="132" customWidth="1"/>
    <col min="1548" max="1548" width="9" style="132" customWidth="1"/>
    <col min="1549" max="1792" width="9" style="132"/>
    <col min="1793" max="1793" width="8.125" style="132" customWidth="1"/>
    <col min="1794" max="1803" width="8.75" style="132" customWidth="1"/>
    <col min="1804" max="1804" width="9" style="132" customWidth="1"/>
    <col min="1805" max="2048" width="9" style="132"/>
    <col min="2049" max="2049" width="8.125" style="132" customWidth="1"/>
    <col min="2050" max="2059" width="8.75" style="132" customWidth="1"/>
    <col min="2060" max="2060" width="9" style="132" customWidth="1"/>
    <col min="2061" max="2304" width="9" style="132"/>
    <col min="2305" max="2305" width="8.125" style="132" customWidth="1"/>
    <col min="2306" max="2315" width="8.75" style="132" customWidth="1"/>
    <col min="2316" max="2316" width="9" style="132" customWidth="1"/>
    <col min="2317" max="2560" width="9" style="132"/>
    <col min="2561" max="2561" width="8.125" style="132" customWidth="1"/>
    <col min="2562" max="2571" width="8.75" style="132" customWidth="1"/>
    <col min="2572" max="2572" width="9" style="132" customWidth="1"/>
    <col min="2573" max="2816" width="9" style="132"/>
    <col min="2817" max="2817" width="8.125" style="132" customWidth="1"/>
    <col min="2818" max="2827" width="8.75" style="132" customWidth="1"/>
    <col min="2828" max="2828" width="9" style="132" customWidth="1"/>
    <col min="2829" max="3072" width="9" style="132"/>
    <col min="3073" max="3073" width="8.125" style="132" customWidth="1"/>
    <col min="3074" max="3083" width="8.75" style="132" customWidth="1"/>
    <col min="3084" max="3084" width="9" style="132" customWidth="1"/>
    <col min="3085" max="3328" width="9" style="132"/>
    <col min="3329" max="3329" width="8.125" style="132" customWidth="1"/>
    <col min="3330" max="3339" width="8.75" style="132" customWidth="1"/>
    <col min="3340" max="3340" width="9" style="132" customWidth="1"/>
    <col min="3341" max="3584" width="9" style="132"/>
    <col min="3585" max="3585" width="8.125" style="132" customWidth="1"/>
    <col min="3586" max="3595" width="8.75" style="132" customWidth="1"/>
    <col min="3596" max="3596" width="9" style="132" customWidth="1"/>
    <col min="3597" max="3840" width="9" style="132"/>
    <col min="3841" max="3841" width="8.125" style="132" customWidth="1"/>
    <col min="3842" max="3851" width="8.75" style="132" customWidth="1"/>
    <col min="3852" max="3852" width="9" style="132" customWidth="1"/>
    <col min="3853" max="4096" width="9" style="132"/>
    <col min="4097" max="4097" width="8.125" style="132" customWidth="1"/>
    <col min="4098" max="4107" width="8.75" style="132" customWidth="1"/>
    <col min="4108" max="4108" width="9" style="132" customWidth="1"/>
    <col min="4109" max="4352" width="9" style="132"/>
    <col min="4353" max="4353" width="8.125" style="132" customWidth="1"/>
    <col min="4354" max="4363" width="8.75" style="132" customWidth="1"/>
    <col min="4364" max="4364" width="9" style="132" customWidth="1"/>
    <col min="4365" max="4608" width="9" style="132"/>
    <col min="4609" max="4609" width="8.125" style="132" customWidth="1"/>
    <col min="4610" max="4619" width="8.75" style="132" customWidth="1"/>
    <col min="4620" max="4620" width="9" style="132" customWidth="1"/>
    <col min="4621" max="4864" width="9" style="132"/>
    <col min="4865" max="4865" width="8.125" style="132" customWidth="1"/>
    <col min="4866" max="4875" width="8.75" style="132" customWidth="1"/>
    <col min="4876" max="4876" width="9" style="132" customWidth="1"/>
    <col min="4877" max="5120" width="9" style="132"/>
    <col min="5121" max="5121" width="8.125" style="132" customWidth="1"/>
    <col min="5122" max="5131" width="8.75" style="132" customWidth="1"/>
    <col min="5132" max="5132" width="9" style="132" customWidth="1"/>
    <col min="5133" max="5376" width="9" style="132"/>
    <col min="5377" max="5377" width="8.125" style="132" customWidth="1"/>
    <col min="5378" max="5387" width="8.75" style="132" customWidth="1"/>
    <col min="5388" max="5388" width="9" style="132" customWidth="1"/>
    <col min="5389" max="5632" width="9" style="132"/>
    <col min="5633" max="5633" width="8.125" style="132" customWidth="1"/>
    <col min="5634" max="5643" width="8.75" style="132" customWidth="1"/>
    <col min="5644" max="5644" width="9" style="132" customWidth="1"/>
    <col min="5645" max="5888" width="9" style="132"/>
    <col min="5889" max="5889" width="8.125" style="132" customWidth="1"/>
    <col min="5890" max="5899" width="8.75" style="132" customWidth="1"/>
    <col min="5900" max="5900" width="9" style="132" customWidth="1"/>
    <col min="5901" max="6144" width="9" style="132"/>
    <col min="6145" max="6145" width="8.125" style="132" customWidth="1"/>
    <col min="6146" max="6155" width="8.75" style="132" customWidth="1"/>
    <col min="6156" max="6156" width="9" style="132" customWidth="1"/>
    <col min="6157" max="6400" width="9" style="132"/>
    <col min="6401" max="6401" width="8.125" style="132" customWidth="1"/>
    <col min="6402" max="6411" width="8.75" style="132" customWidth="1"/>
    <col min="6412" max="6412" width="9" style="132" customWidth="1"/>
    <col min="6413" max="6656" width="9" style="132"/>
    <col min="6657" max="6657" width="8.125" style="132" customWidth="1"/>
    <col min="6658" max="6667" width="8.75" style="132" customWidth="1"/>
    <col min="6668" max="6668" width="9" style="132" customWidth="1"/>
    <col min="6669" max="6912" width="9" style="132"/>
    <col min="6913" max="6913" width="8.125" style="132" customWidth="1"/>
    <col min="6914" max="6923" width="8.75" style="132" customWidth="1"/>
    <col min="6924" max="6924" width="9" style="132" customWidth="1"/>
    <col min="6925" max="7168" width="9" style="132"/>
    <col min="7169" max="7169" width="8.125" style="132" customWidth="1"/>
    <col min="7170" max="7179" width="8.75" style="132" customWidth="1"/>
    <col min="7180" max="7180" width="9" style="132" customWidth="1"/>
    <col min="7181" max="7424" width="9" style="132"/>
    <col min="7425" max="7425" width="8.125" style="132" customWidth="1"/>
    <col min="7426" max="7435" width="8.75" style="132" customWidth="1"/>
    <col min="7436" max="7436" width="9" style="132" customWidth="1"/>
    <col min="7437" max="7680" width="9" style="132"/>
    <col min="7681" max="7681" width="8.125" style="132" customWidth="1"/>
    <col min="7682" max="7691" width="8.75" style="132" customWidth="1"/>
    <col min="7692" max="7692" width="9" style="132" customWidth="1"/>
    <col min="7693" max="7936" width="9" style="132"/>
    <col min="7937" max="7937" width="8.125" style="132" customWidth="1"/>
    <col min="7938" max="7947" width="8.75" style="132" customWidth="1"/>
    <col min="7948" max="7948" width="9" style="132" customWidth="1"/>
    <col min="7949" max="8192" width="9" style="132"/>
    <col min="8193" max="8193" width="8.125" style="132" customWidth="1"/>
    <col min="8194" max="8203" width="8.75" style="132" customWidth="1"/>
    <col min="8204" max="8204" width="9" style="132" customWidth="1"/>
    <col min="8205" max="8448" width="9" style="132"/>
    <col min="8449" max="8449" width="8.125" style="132" customWidth="1"/>
    <col min="8450" max="8459" width="8.75" style="132" customWidth="1"/>
    <col min="8460" max="8460" width="9" style="132" customWidth="1"/>
    <col min="8461" max="8704" width="9" style="132"/>
    <col min="8705" max="8705" width="8.125" style="132" customWidth="1"/>
    <col min="8706" max="8715" width="8.75" style="132" customWidth="1"/>
    <col min="8716" max="8716" width="9" style="132" customWidth="1"/>
    <col min="8717" max="8960" width="9" style="132"/>
    <col min="8961" max="8961" width="8.125" style="132" customWidth="1"/>
    <col min="8962" max="8971" width="8.75" style="132" customWidth="1"/>
    <col min="8972" max="8972" width="9" style="132" customWidth="1"/>
    <col min="8973" max="9216" width="9" style="132"/>
    <col min="9217" max="9217" width="8.125" style="132" customWidth="1"/>
    <col min="9218" max="9227" width="8.75" style="132" customWidth="1"/>
    <col min="9228" max="9228" width="9" style="132" customWidth="1"/>
    <col min="9229" max="9472" width="9" style="132"/>
    <col min="9473" max="9473" width="8.125" style="132" customWidth="1"/>
    <col min="9474" max="9483" width="8.75" style="132" customWidth="1"/>
    <col min="9484" max="9484" width="9" style="132" customWidth="1"/>
    <col min="9485" max="9728" width="9" style="132"/>
    <col min="9729" max="9729" width="8.125" style="132" customWidth="1"/>
    <col min="9730" max="9739" width="8.75" style="132" customWidth="1"/>
    <col min="9740" max="9740" width="9" style="132" customWidth="1"/>
    <col min="9741" max="9984" width="9" style="132"/>
    <col min="9985" max="9985" width="8.125" style="132" customWidth="1"/>
    <col min="9986" max="9995" width="8.75" style="132" customWidth="1"/>
    <col min="9996" max="9996" width="9" style="132" customWidth="1"/>
    <col min="9997" max="10240" width="9" style="132"/>
    <col min="10241" max="10241" width="8.125" style="132" customWidth="1"/>
    <col min="10242" max="10251" width="8.75" style="132" customWidth="1"/>
    <col min="10252" max="10252" width="9" style="132" customWidth="1"/>
    <col min="10253" max="10496" width="9" style="132"/>
    <col min="10497" max="10497" width="8.125" style="132" customWidth="1"/>
    <col min="10498" max="10507" width="8.75" style="132" customWidth="1"/>
    <col min="10508" max="10508" width="9" style="132" customWidth="1"/>
    <col min="10509" max="10752" width="9" style="132"/>
    <col min="10753" max="10753" width="8.125" style="132" customWidth="1"/>
    <col min="10754" max="10763" width="8.75" style="132" customWidth="1"/>
    <col min="10764" max="10764" width="9" style="132" customWidth="1"/>
    <col min="10765" max="11008" width="9" style="132"/>
    <col min="11009" max="11009" width="8.125" style="132" customWidth="1"/>
    <col min="11010" max="11019" width="8.75" style="132" customWidth="1"/>
    <col min="11020" max="11020" width="9" style="132" customWidth="1"/>
    <col min="11021" max="11264" width="9" style="132"/>
    <col min="11265" max="11265" width="8.125" style="132" customWidth="1"/>
    <col min="11266" max="11275" width="8.75" style="132" customWidth="1"/>
    <col min="11276" max="11276" width="9" style="132" customWidth="1"/>
    <col min="11277" max="11520" width="9" style="132"/>
    <col min="11521" max="11521" width="8.125" style="132" customWidth="1"/>
    <col min="11522" max="11531" width="8.75" style="132" customWidth="1"/>
    <col min="11532" max="11532" width="9" style="132" customWidth="1"/>
    <col min="11533" max="11776" width="9" style="132"/>
    <col min="11777" max="11777" width="8.125" style="132" customWidth="1"/>
    <col min="11778" max="11787" width="8.75" style="132" customWidth="1"/>
    <col min="11788" max="11788" width="9" style="132" customWidth="1"/>
    <col min="11789" max="12032" width="9" style="132"/>
    <col min="12033" max="12033" width="8.125" style="132" customWidth="1"/>
    <col min="12034" max="12043" width="8.75" style="132" customWidth="1"/>
    <col min="12044" max="12044" width="9" style="132" customWidth="1"/>
    <col min="12045" max="12288" width="9" style="132"/>
    <col min="12289" max="12289" width="8.125" style="132" customWidth="1"/>
    <col min="12290" max="12299" width="8.75" style="132" customWidth="1"/>
    <col min="12300" max="12300" width="9" style="132" customWidth="1"/>
    <col min="12301" max="12544" width="9" style="132"/>
    <col min="12545" max="12545" width="8.125" style="132" customWidth="1"/>
    <col min="12546" max="12555" width="8.75" style="132" customWidth="1"/>
    <col min="12556" max="12556" width="9" style="132" customWidth="1"/>
    <col min="12557" max="12800" width="9" style="132"/>
    <col min="12801" max="12801" width="8.125" style="132" customWidth="1"/>
    <col min="12802" max="12811" width="8.75" style="132" customWidth="1"/>
    <col min="12812" max="12812" width="9" style="132" customWidth="1"/>
    <col min="12813" max="13056" width="9" style="132"/>
    <col min="13057" max="13057" width="8.125" style="132" customWidth="1"/>
    <col min="13058" max="13067" width="8.75" style="132" customWidth="1"/>
    <col min="13068" max="13068" width="9" style="132" customWidth="1"/>
    <col min="13069" max="13312" width="9" style="132"/>
    <col min="13313" max="13313" width="8.125" style="132" customWidth="1"/>
    <col min="13314" max="13323" width="8.75" style="132" customWidth="1"/>
    <col min="13324" max="13324" width="9" style="132" customWidth="1"/>
    <col min="13325" max="13568" width="9" style="132"/>
    <col min="13569" max="13569" width="8.125" style="132" customWidth="1"/>
    <col min="13570" max="13579" width="8.75" style="132" customWidth="1"/>
    <col min="13580" max="13580" width="9" style="132" customWidth="1"/>
    <col min="13581" max="13824" width="9" style="132"/>
    <col min="13825" max="13825" width="8.125" style="132" customWidth="1"/>
    <col min="13826" max="13835" width="8.75" style="132" customWidth="1"/>
    <col min="13836" max="13836" width="9" style="132" customWidth="1"/>
    <col min="13837" max="14080" width="9" style="132"/>
    <col min="14081" max="14081" width="8.125" style="132" customWidth="1"/>
    <col min="14082" max="14091" width="8.75" style="132" customWidth="1"/>
    <col min="14092" max="14092" width="9" style="132" customWidth="1"/>
    <col min="14093" max="14336" width="9" style="132"/>
    <col min="14337" max="14337" width="8.125" style="132" customWidth="1"/>
    <col min="14338" max="14347" width="8.75" style="132" customWidth="1"/>
    <col min="14348" max="14348" width="9" style="132" customWidth="1"/>
    <col min="14349" max="14592" width="9" style="132"/>
    <col min="14593" max="14593" width="8.125" style="132" customWidth="1"/>
    <col min="14594" max="14603" width="8.75" style="132" customWidth="1"/>
    <col min="14604" max="14604" width="9" style="132" customWidth="1"/>
    <col min="14605" max="14848" width="9" style="132"/>
    <col min="14849" max="14849" width="8.125" style="132" customWidth="1"/>
    <col min="14850" max="14859" width="8.75" style="132" customWidth="1"/>
    <col min="14860" max="14860" width="9" style="132" customWidth="1"/>
    <col min="14861" max="15104" width="9" style="132"/>
    <col min="15105" max="15105" width="8.125" style="132" customWidth="1"/>
    <col min="15106" max="15115" width="8.75" style="132" customWidth="1"/>
    <col min="15116" max="15116" width="9" style="132" customWidth="1"/>
    <col min="15117" max="15360" width="9" style="132"/>
    <col min="15361" max="15361" width="8.125" style="132" customWidth="1"/>
    <col min="15362" max="15371" width="8.75" style="132" customWidth="1"/>
    <col min="15372" max="15372" width="9" style="132" customWidth="1"/>
    <col min="15373" max="15616" width="9" style="132"/>
    <col min="15617" max="15617" width="8.125" style="132" customWidth="1"/>
    <col min="15618" max="15627" width="8.75" style="132" customWidth="1"/>
    <col min="15628" max="15628" width="9" style="132" customWidth="1"/>
    <col min="15629" max="15872" width="9" style="132"/>
    <col min="15873" max="15873" width="8.125" style="132" customWidth="1"/>
    <col min="15874" max="15883" width="8.75" style="132" customWidth="1"/>
    <col min="15884" max="15884" width="9" style="132" customWidth="1"/>
    <col min="15885" max="16128" width="9" style="132"/>
    <col min="16129" max="16129" width="8.125" style="132" customWidth="1"/>
    <col min="16130" max="16139" width="8.75" style="132" customWidth="1"/>
    <col min="16140" max="16140" width="9" style="132" customWidth="1"/>
    <col min="16141" max="16384" width="9" style="132"/>
  </cols>
  <sheetData>
    <row r="1" spans="1:13" ht="20.25" customHeight="1">
      <c r="A1" s="1076" t="s">
        <v>750</v>
      </c>
      <c r="B1" s="1076"/>
      <c r="C1" s="259"/>
      <c r="D1" s="259"/>
      <c r="E1" s="259"/>
      <c r="F1" s="259"/>
      <c r="G1" s="259"/>
      <c r="H1" s="259"/>
      <c r="I1" s="259"/>
    </row>
    <row r="2" spans="1:13" ht="15" customHeight="1">
      <c r="A2" s="85"/>
      <c r="B2" s="85"/>
      <c r="C2" s="85"/>
      <c r="D2" s="85"/>
      <c r="E2" s="85"/>
      <c r="F2" s="85"/>
      <c r="G2" s="85"/>
      <c r="H2" s="85"/>
    </row>
    <row r="3" spans="1:13" ht="20.25" customHeight="1">
      <c r="A3" s="1077" t="s">
        <v>317</v>
      </c>
      <c r="B3" s="1077"/>
      <c r="C3" s="1077"/>
    </row>
    <row r="4" spans="1:13" ht="20.25" customHeight="1">
      <c r="A4" s="1013" t="s">
        <v>10</v>
      </c>
      <c r="B4" s="1013"/>
      <c r="C4" s="275"/>
      <c r="D4" s="275"/>
      <c r="E4" s="275"/>
      <c r="F4" s="275"/>
      <c r="G4" s="275"/>
      <c r="H4" s="275"/>
      <c r="I4" s="275"/>
      <c r="J4" s="275"/>
      <c r="K4" s="275"/>
    </row>
    <row r="5" spans="1:13" ht="46.5" customHeight="1">
      <c r="A5" s="397" t="s">
        <v>87</v>
      </c>
      <c r="B5" s="425" t="s">
        <v>32</v>
      </c>
      <c r="C5" s="425" t="s">
        <v>318</v>
      </c>
      <c r="D5" s="425" t="s">
        <v>319</v>
      </c>
      <c r="E5" s="425" t="s">
        <v>320</v>
      </c>
      <c r="F5" s="425" t="s">
        <v>321</v>
      </c>
      <c r="G5" s="425" t="s">
        <v>322</v>
      </c>
      <c r="H5" s="425" t="s">
        <v>323</v>
      </c>
      <c r="I5" s="427" t="s">
        <v>324</v>
      </c>
      <c r="J5" s="426" t="s">
        <v>620</v>
      </c>
      <c r="K5" s="396" t="s">
        <v>325</v>
      </c>
      <c r="L5" s="135" t="s">
        <v>478</v>
      </c>
    </row>
    <row r="6" spans="1:13" ht="24.95" customHeight="1">
      <c r="A6" s="211" t="s">
        <v>255</v>
      </c>
      <c r="B6" s="187">
        <v>91303</v>
      </c>
      <c r="C6" s="212">
        <v>25051</v>
      </c>
      <c r="D6" s="188">
        <v>19034</v>
      </c>
      <c r="E6" s="188">
        <v>14416</v>
      </c>
      <c r="F6" s="188">
        <v>18173</v>
      </c>
      <c r="G6" s="188">
        <v>5975</v>
      </c>
      <c r="H6" s="188">
        <v>6574</v>
      </c>
      <c r="I6" s="188">
        <v>0</v>
      </c>
      <c r="J6" s="188">
        <v>0</v>
      </c>
      <c r="K6" s="188">
        <v>0</v>
      </c>
      <c r="L6" s="189">
        <v>2080</v>
      </c>
    </row>
    <row r="7" spans="1:13" ht="24.95" customHeight="1">
      <c r="A7" s="211" t="s">
        <v>261</v>
      </c>
      <c r="B7" s="187">
        <v>144375</v>
      </c>
      <c r="C7" s="212">
        <v>25572</v>
      </c>
      <c r="D7" s="188">
        <v>17146</v>
      </c>
      <c r="E7" s="188">
        <v>25548</v>
      </c>
      <c r="F7" s="188">
        <v>50810</v>
      </c>
      <c r="G7" s="188">
        <v>15771</v>
      </c>
      <c r="H7" s="188">
        <v>6154</v>
      </c>
      <c r="I7" s="188">
        <v>0</v>
      </c>
      <c r="J7" s="188">
        <v>110</v>
      </c>
      <c r="K7" s="188">
        <v>0</v>
      </c>
      <c r="L7" s="189">
        <v>3264</v>
      </c>
    </row>
    <row r="8" spans="1:13" ht="24.95" customHeight="1">
      <c r="A8" s="211" t="s">
        <v>326</v>
      </c>
      <c r="B8" s="187">
        <v>136227</v>
      </c>
      <c r="C8" s="212">
        <v>26159</v>
      </c>
      <c r="D8" s="182">
        <v>17926</v>
      </c>
      <c r="E8" s="182">
        <v>19435</v>
      </c>
      <c r="F8" s="182">
        <v>45813</v>
      </c>
      <c r="G8" s="182">
        <v>16002</v>
      </c>
      <c r="H8" s="182">
        <v>7725</v>
      </c>
      <c r="I8" s="316">
        <v>0</v>
      </c>
      <c r="J8" s="182">
        <v>0</v>
      </c>
      <c r="K8" s="182">
        <v>0</v>
      </c>
      <c r="L8" s="183">
        <v>3167</v>
      </c>
    </row>
    <row r="9" spans="1:13" s="430" customFormat="1" ht="24.95" customHeight="1">
      <c r="A9" s="654" t="s">
        <v>687</v>
      </c>
      <c r="B9" s="714">
        <v>88063</v>
      </c>
      <c r="C9" s="663">
        <v>25387</v>
      </c>
      <c r="D9" s="630">
        <v>15830</v>
      </c>
      <c r="E9" s="630">
        <v>7898</v>
      </c>
      <c r="F9" s="630">
        <v>20090</v>
      </c>
      <c r="G9" s="630">
        <v>7999</v>
      </c>
      <c r="H9" s="296">
        <v>7582</v>
      </c>
      <c r="I9" s="663">
        <v>33</v>
      </c>
      <c r="J9" s="296">
        <v>0</v>
      </c>
      <c r="K9" s="296">
        <v>0</v>
      </c>
      <c r="L9" s="686">
        <v>3244</v>
      </c>
    </row>
    <row r="10" spans="1:13" s="133" customFormat="1" ht="24.95" customHeight="1">
      <c r="A10" s="654" t="s">
        <v>788</v>
      </c>
      <c r="B10" s="714">
        <f>SUM(C10:L10)</f>
        <v>90378</v>
      </c>
      <c r="C10" s="663">
        <v>24995</v>
      </c>
      <c r="D10" s="630">
        <v>15407</v>
      </c>
      <c r="E10" s="630">
        <v>9773</v>
      </c>
      <c r="F10" s="630">
        <v>20335</v>
      </c>
      <c r="G10" s="630">
        <v>7461</v>
      </c>
      <c r="H10" s="296">
        <v>8952</v>
      </c>
      <c r="I10" s="663">
        <v>288</v>
      </c>
      <c r="J10" s="296">
        <v>0</v>
      </c>
      <c r="K10" s="296">
        <v>0</v>
      </c>
      <c r="L10" s="686">
        <v>3167</v>
      </c>
      <c r="M10" s="528"/>
    </row>
    <row r="11" spans="1:13" s="133" customFormat="1" ht="25.5" customHeight="1">
      <c r="A11" s="625" t="s">
        <v>794</v>
      </c>
      <c r="B11" s="715">
        <v>88308</v>
      </c>
      <c r="C11" s="495">
        <v>21007</v>
      </c>
      <c r="D11" s="494">
        <v>15511</v>
      </c>
      <c r="E11" s="494">
        <v>14243</v>
      </c>
      <c r="F11" s="494">
        <v>20345</v>
      </c>
      <c r="G11" s="494">
        <v>6190</v>
      </c>
      <c r="H11" s="301">
        <v>7953</v>
      </c>
      <c r="I11" s="495">
        <v>221</v>
      </c>
      <c r="J11" s="301"/>
      <c r="K11" s="301"/>
      <c r="L11" s="302">
        <v>2838</v>
      </c>
    </row>
    <row r="12" spans="1:13" ht="20.25" customHeight="1">
      <c r="A12" s="363"/>
      <c r="B12" s="364"/>
      <c r="C12" s="364"/>
      <c r="D12" s="85"/>
      <c r="E12" s="85"/>
      <c r="F12" s="85"/>
      <c r="G12" s="85"/>
      <c r="H12" s="85"/>
      <c r="I12" s="359"/>
      <c r="J12" s="85"/>
      <c r="K12" s="85"/>
      <c r="L12" s="85"/>
    </row>
    <row r="13" spans="1:13" ht="21.75" customHeight="1">
      <c r="A13" s="1078" t="s">
        <v>662</v>
      </c>
      <c r="B13" s="1078"/>
      <c r="C13" s="1078"/>
      <c r="D13" s="1078"/>
    </row>
    <row r="14" spans="1:13" ht="40.5" customHeight="1">
      <c r="A14" s="1013" t="s">
        <v>10</v>
      </c>
      <c r="B14" s="1013"/>
      <c r="C14" s="275"/>
      <c r="D14" s="275"/>
      <c r="E14" s="275"/>
      <c r="F14" s="275"/>
      <c r="G14" s="275"/>
      <c r="H14" s="275"/>
      <c r="I14" s="275"/>
      <c r="J14" s="275"/>
      <c r="K14" s="276"/>
    </row>
    <row r="15" spans="1:13" ht="24.95" customHeight="1">
      <c r="A15" s="397" t="s">
        <v>87</v>
      </c>
      <c r="B15" s="425" t="s">
        <v>32</v>
      </c>
      <c r="C15" s="425" t="s">
        <v>327</v>
      </c>
      <c r="D15" s="425" t="s">
        <v>328</v>
      </c>
      <c r="E15" s="214" t="s">
        <v>329</v>
      </c>
      <c r="F15" s="465" t="s">
        <v>330</v>
      </c>
      <c r="G15" s="427" t="s">
        <v>331</v>
      </c>
      <c r="H15" s="214" t="s">
        <v>332</v>
      </c>
      <c r="I15" s="214" t="s">
        <v>333</v>
      </c>
      <c r="J15" s="466" t="s">
        <v>334</v>
      </c>
      <c r="K15" s="136" t="s">
        <v>86</v>
      </c>
    </row>
    <row r="16" spans="1:13" s="118" customFormat="1" ht="24.95" customHeight="1">
      <c r="A16" s="211" t="s">
        <v>0</v>
      </c>
      <c r="B16" s="187">
        <v>67651</v>
      </c>
      <c r="C16" s="188">
        <v>22850</v>
      </c>
      <c r="D16" s="188">
        <v>14576</v>
      </c>
      <c r="E16" s="188">
        <v>8642</v>
      </c>
      <c r="F16" s="188">
        <v>0</v>
      </c>
      <c r="G16" s="188">
        <v>0</v>
      </c>
      <c r="H16" s="188">
        <v>10479</v>
      </c>
      <c r="I16" s="188">
        <v>0</v>
      </c>
      <c r="J16" s="188">
        <v>11104</v>
      </c>
      <c r="K16" s="189">
        <v>0</v>
      </c>
      <c r="L16" s="132"/>
    </row>
    <row r="17" spans="1:12" s="118" customFormat="1" ht="24.95" customHeight="1">
      <c r="A17" s="211" t="s">
        <v>252</v>
      </c>
      <c r="B17" s="187">
        <f>SUM(C17:K17)</f>
        <v>85113</v>
      </c>
      <c r="C17" s="188">
        <v>23295</v>
      </c>
      <c r="D17" s="188">
        <v>11841</v>
      </c>
      <c r="E17" s="188">
        <v>8827</v>
      </c>
      <c r="F17" s="188">
        <v>132</v>
      </c>
      <c r="G17" s="188">
        <v>0</v>
      </c>
      <c r="H17" s="188">
        <v>17450</v>
      </c>
      <c r="I17" s="188">
        <v>0</v>
      </c>
      <c r="J17" s="188">
        <v>23568</v>
      </c>
      <c r="K17" s="189">
        <v>0</v>
      </c>
      <c r="L17" s="132"/>
    </row>
    <row r="18" spans="1:12" s="118" customFormat="1" ht="24.95" customHeight="1">
      <c r="A18" s="464" t="s">
        <v>262</v>
      </c>
      <c r="B18" s="187">
        <f>SUM(C18:K18)</f>
        <v>113126</v>
      </c>
      <c r="C18" s="716">
        <v>23235</v>
      </c>
      <c r="D18" s="716">
        <v>12321</v>
      </c>
      <c r="E18" s="716">
        <v>8925</v>
      </c>
      <c r="F18" s="716">
        <v>20</v>
      </c>
      <c r="G18" s="716">
        <v>0</v>
      </c>
      <c r="H18" s="716">
        <v>17562</v>
      </c>
      <c r="I18" s="716">
        <v>0</v>
      </c>
      <c r="J18" s="716">
        <v>51063</v>
      </c>
      <c r="K18" s="717">
        <v>0</v>
      </c>
    </row>
    <row r="19" spans="1:12" ht="24.95" customHeight="1">
      <c r="A19" s="654" t="s">
        <v>686</v>
      </c>
      <c r="B19" s="714">
        <f>SUM(C19:K19)</f>
        <v>71364</v>
      </c>
      <c r="C19" s="718">
        <v>9198</v>
      </c>
      <c r="D19" s="718">
        <v>5989</v>
      </c>
      <c r="E19" s="719">
        <v>7999</v>
      </c>
      <c r="F19" s="719">
        <v>1130</v>
      </c>
      <c r="G19" s="719">
        <v>0</v>
      </c>
      <c r="H19" s="718">
        <v>21954</v>
      </c>
      <c r="I19" s="719">
        <v>0</v>
      </c>
      <c r="J19" s="718">
        <v>25094</v>
      </c>
      <c r="K19" s="720">
        <v>0</v>
      </c>
      <c r="L19" s="118"/>
    </row>
    <row r="20" spans="1:12" ht="24.75" customHeight="1">
      <c r="A20" s="654" t="s">
        <v>787</v>
      </c>
      <c r="B20" s="714">
        <f>SUM(C20:K20)</f>
        <v>47928</v>
      </c>
      <c r="C20" s="630">
        <v>11057</v>
      </c>
      <c r="D20" s="630">
        <v>11057</v>
      </c>
      <c r="E20" s="296">
        <v>0</v>
      </c>
      <c r="F20" s="296">
        <v>2760</v>
      </c>
      <c r="G20" s="296">
        <v>0</v>
      </c>
      <c r="H20" s="630">
        <v>11057</v>
      </c>
      <c r="I20" s="296">
        <v>0</v>
      </c>
      <c r="J20" s="630">
        <v>11997</v>
      </c>
      <c r="K20" s="686">
        <v>0</v>
      </c>
      <c r="L20" s="118"/>
    </row>
    <row r="21" spans="1:12" ht="23.25" customHeight="1">
      <c r="A21" s="625" t="s">
        <v>791</v>
      </c>
      <c r="B21" s="715">
        <v>72637</v>
      </c>
      <c r="C21" s="494">
        <v>17163</v>
      </c>
      <c r="D21" s="494">
        <v>17163</v>
      </c>
      <c r="E21" s="301">
        <v>17163</v>
      </c>
      <c r="F21" s="750">
        <v>1381</v>
      </c>
      <c r="G21" s="750"/>
      <c r="H21" s="750">
        <v>17163</v>
      </c>
      <c r="I21" s="750"/>
      <c r="J21" s="751">
        <v>2604</v>
      </c>
      <c r="K21" s="302"/>
      <c r="L21" s="118"/>
    </row>
    <row r="22" spans="1:12">
      <c r="A22" s="363"/>
      <c r="B22" s="360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2">
      <c r="A23" s="1075" t="s">
        <v>518</v>
      </c>
      <c r="B23" s="1075"/>
    </row>
    <row r="25" spans="1:12">
      <c r="C25" s="131"/>
      <c r="D25" s="131"/>
      <c r="E25" s="131"/>
      <c r="F25" s="131"/>
      <c r="G25" s="131"/>
      <c r="H25" s="131"/>
      <c r="I25" s="131"/>
      <c r="J25" s="134"/>
      <c r="K25" s="131"/>
    </row>
  </sheetData>
  <mergeCells count="6">
    <mergeCell ref="A23:B23"/>
    <mergeCell ref="A1:B1"/>
    <mergeCell ref="A3:C3"/>
    <mergeCell ref="A4:B4"/>
    <mergeCell ref="A13:D13"/>
    <mergeCell ref="A14:B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6" workbookViewId="0">
      <selection activeCell="W15" sqref="W15"/>
    </sheetView>
  </sheetViews>
  <sheetFormatPr defaultColWidth="9" defaultRowHeight="13.5"/>
  <cols>
    <col min="1" max="1" width="11.875" style="37" customWidth="1"/>
    <col min="2" max="2" width="7.25" style="37" customWidth="1"/>
    <col min="3" max="3" width="5.5" style="37" customWidth="1"/>
    <col min="4" max="4" width="6.125" style="37" customWidth="1"/>
    <col min="5" max="5" width="6.75" style="37" customWidth="1"/>
    <col min="6" max="6" width="7.25" style="37" customWidth="1"/>
    <col min="7" max="7" width="10.125" style="37" customWidth="1"/>
    <col min="8" max="8" width="7.25" style="37" customWidth="1"/>
    <col min="9" max="9" width="6.625" style="37" customWidth="1"/>
    <col min="10" max="12" width="7.75" style="37" customWidth="1"/>
    <col min="13" max="13" width="7.875" style="37" customWidth="1"/>
    <col min="14" max="14" width="6.5" style="37" customWidth="1"/>
    <col min="15" max="15" width="7.75" style="37" customWidth="1"/>
    <col min="16" max="16" width="8.125" style="37" customWidth="1"/>
    <col min="17" max="17" width="7.75" style="37" customWidth="1"/>
    <col min="18" max="18" width="6.25" style="37" customWidth="1"/>
    <col min="19" max="19" width="7" style="37" customWidth="1"/>
    <col min="20" max="16384" width="9" style="37"/>
  </cols>
  <sheetData>
    <row r="1" spans="1:20" ht="20.25" customHeight="1">
      <c r="A1" s="1045" t="s">
        <v>769</v>
      </c>
      <c r="B1" s="1045"/>
      <c r="C1" s="257"/>
      <c r="D1" s="257"/>
      <c r="E1" s="257"/>
      <c r="F1" s="257"/>
      <c r="G1" s="257"/>
      <c r="H1" s="257"/>
      <c r="I1" s="257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17.25" customHeight="1">
      <c r="A2" s="344"/>
      <c r="B2" s="344"/>
      <c r="C2" s="344"/>
      <c r="D2" s="344"/>
      <c r="E2" s="344"/>
      <c r="F2" s="344"/>
      <c r="G2" s="344"/>
      <c r="H2" s="344"/>
      <c r="I2" s="344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20" ht="20.25" customHeight="1">
      <c r="A3" s="840" t="s">
        <v>527</v>
      </c>
      <c r="B3" s="840"/>
      <c r="C3" s="334"/>
      <c r="D3" s="334"/>
      <c r="E3" s="334"/>
      <c r="F3" s="334"/>
      <c r="G3" s="334"/>
      <c r="H3" s="334"/>
      <c r="I3" s="334"/>
      <c r="J3" s="331"/>
      <c r="K3" s="331"/>
      <c r="L3" s="331"/>
      <c r="M3" s="331"/>
      <c r="N3" s="331"/>
      <c r="O3" s="331"/>
      <c r="P3" s="331"/>
      <c r="Q3" s="331"/>
      <c r="R3" s="331"/>
      <c r="S3" s="331"/>
    </row>
    <row r="4" spans="1:20" ht="23.25" customHeight="1">
      <c r="A4" s="832" t="s">
        <v>682</v>
      </c>
      <c r="B4" s="833" t="s">
        <v>691</v>
      </c>
      <c r="C4" s="834"/>
      <c r="D4" s="834"/>
      <c r="E4" s="834"/>
      <c r="F4" s="834"/>
      <c r="G4" s="834"/>
      <c r="H4" s="834"/>
      <c r="I4" s="836"/>
      <c r="J4" s="836" t="s">
        <v>127</v>
      </c>
      <c r="K4" s="870"/>
      <c r="L4" s="870"/>
      <c r="M4" s="942"/>
      <c r="N4" s="942"/>
      <c r="O4" s="942"/>
      <c r="P4" s="942"/>
      <c r="Q4" s="942"/>
      <c r="R4" s="942"/>
      <c r="S4" s="942"/>
    </row>
    <row r="5" spans="1:20" ht="23.25" customHeight="1">
      <c r="A5" s="832"/>
      <c r="B5" s="838"/>
      <c r="C5" s="832" t="s">
        <v>480</v>
      </c>
      <c r="D5" s="841" t="s">
        <v>479</v>
      </c>
      <c r="E5" s="845" t="s">
        <v>481</v>
      </c>
      <c r="F5" s="833" t="s">
        <v>590</v>
      </c>
      <c r="G5" s="841" t="s">
        <v>690</v>
      </c>
      <c r="H5" s="833" t="s">
        <v>591</v>
      </c>
      <c r="I5" s="833" t="s">
        <v>592</v>
      </c>
      <c r="J5" s="1079" t="s">
        <v>589</v>
      </c>
      <c r="K5" s="1080"/>
      <c r="L5" s="1081"/>
      <c r="M5" s="958" t="s">
        <v>128</v>
      </c>
      <c r="N5" s="842" t="s">
        <v>479</v>
      </c>
      <c r="O5" s="842" t="s">
        <v>481</v>
      </c>
      <c r="P5" s="838" t="s">
        <v>590</v>
      </c>
      <c r="Q5" s="842" t="s">
        <v>689</v>
      </c>
      <c r="R5" s="977" t="s">
        <v>129</v>
      </c>
      <c r="S5" s="1001" t="s">
        <v>130</v>
      </c>
    </row>
    <row r="6" spans="1:20" ht="23.25" customHeight="1">
      <c r="A6" s="832"/>
      <c r="B6" s="834"/>
      <c r="C6" s="834"/>
      <c r="D6" s="838"/>
      <c r="E6" s="977"/>
      <c r="F6" s="838"/>
      <c r="G6" s="842"/>
      <c r="H6" s="838"/>
      <c r="I6" s="838"/>
      <c r="J6" s="416"/>
      <c r="K6" s="399" t="s">
        <v>29</v>
      </c>
      <c r="L6" s="399" t="s">
        <v>30</v>
      </c>
      <c r="M6" s="834"/>
      <c r="N6" s="834"/>
      <c r="O6" s="834"/>
      <c r="P6" s="834"/>
      <c r="Q6" s="832"/>
      <c r="R6" s="836"/>
      <c r="S6" s="977"/>
    </row>
    <row r="7" spans="1:20" ht="24.95" customHeight="1">
      <c r="A7" s="215" t="s">
        <v>255</v>
      </c>
      <c r="B7" s="155">
        <v>143</v>
      </c>
      <c r="C7" s="156">
        <v>6</v>
      </c>
      <c r="D7" s="156">
        <v>6</v>
      </c>
      <c r="E7" s="160">
        <v>4</v>
      </c>
      <c r="F7" s="156">
        <v>90</v>
      </c>
      <c r="G7" s="156">
        <v>0</v>
      </c>
      <c r="H7" s="156">
        <v>1</v>
      </c>
      <c r="I7" s="156">
        <v>36</v>
      </c>
      <c r="J7" s="160">
        <f>SUM(K7:L7)</f>
        <v>5726</v>
      </c>
      <c r="K7" s="156">
        <v>2923</v>
      </c>
      <c r="L7" s="156">
        <v>2803</v>
      </c>
      <c r="M7" s="156">
        <v>355</v>
      </c>
      <c r="N7" s="156">
        <v>276</v>
      </c>
      <c r="O7" s="156">
        <v>291</v>
      </c>
      <c r="P7" s="156">
        <v>4270</v>
      </c>
      <c r="Q7" s="156">
        <v>0</v>
      </c>
      <c r="R7" s="156">
        <v>37</v>
      </c>
      <c r="S7" s="722">
        <v>497</v>
      </c>
    </row>
    <row r="8" spans="1:20" ht="24.95" customHeight="1">
      <c r="A8" s="215" t="s">
        <v>261</v>
      </c>
      <c r="B8" s="178">
        <v>136</v>
      </c>
      <c r="C8" s="160">
        <v>6</v>
      </c>
      <c r="D8" s="160">
        <v>5</v>
      </c>
      <c r="E8" s="160">
        <v>4</v>
      </c>
      <c r="F8" s="160">
        <v>85</v>
      </c>
      <c r="G8" s="160">
        <v>0</v>
      </c>
      <c r="H8" s="160">
        <v>1</v>
      </c>
      <c r="I8" s="160">
        <v>35</v>
      </c>
      <c r="J8" s="160">
        <f>SUM(K8:L8)</f>
        <v>5498</v>
      </c>
      <c r="K8" s="160">
        <v>2765</v>
      </c>
      <c r="L8" s="160">
        <v>2733</v>
      </c>
      <c r="M8" s="160">
        <v>340</v>
      </c>
      <c r="N8" s="160">
        <v>262</v>
      </c>
      <c r="O8" s="160">
        <v>284</v>
      </c>
      <c r="P8" s="160">
        <v>4118</v>
      </c>
      <c r="Q8" s="160">
        <v>0</v>
      </c>
      <c r="R8" s="160">
        <v>35</v>
      </c>
      <c r="S8" s="216">
        <v>459</v>
      </c>
      <c r="T8" s="39"/>
    </row>
    <row r="9" spans="1:20" ht="24.95" customHeight="1">
      <c r="A9" s="467" t="s">
        <v>262</v>
      </c>
      <c r="B9" s="178">
        <v>130</v>
      </c>
      <c r="C9" s="160">
        <v>6</v>
      </c>
      <c r="D9" s="160">
        <v>6</v>
      </c>
      <c r="E9" s="160">
        <v>3</v>
      </c>
      <c r="F9" s="160">
        <v>80</v>
      </c>
      <c r="G9" s="160">
        <v>0</v>
      </c>
      <c r="H9" s="160">
        <v>1</v>
      </c>
      <c r="I9" s="160">
        <v>34</v>
      </c>
      <c r="J9" s="160">
        <v>5207</v>
      </c>
      <c r="K9" s="160">
        <v>2637</v>
      </c>
      <c r="L9" s="156">
        <v>2570</v>
      </c>
      <c r="M9" s="160">
        <v>356</v>
      </c>
      <c r="N9" s="160">
        <v>365</v>
      </c>
      <c r="O9" s="160">
        <v>183</v>
      </c>
      <c r="P9" s="160">
        <v>3812</v>
      </c>
      <c r="Q9" s="160">
        <v>0</v>
      </c>
      <c r="R9" s="160">
        <v>35</v>
      </c>
      <c r="S9" s="216">
        <v>456</v>
      </c>
    </row>
    <row r="10" spans="1:20" ht="24.95" customHeight="1">
      <c r="A10" s="721" t="s">
        <v>686</v>
      </c>
      <c r="B10" s="178">
        <v>121</v>
      </c>
      <c r="C10" s="160">
        <v>6</v>
      </c>
      <c r="D10" s="160">
        <v>6</v>
      </c>
      <c r="E10" s="160">
        <v>3</v>
      </c>
      <c r="F10" s="160">
        <v>69</v>
      </c>
      <c r="G10" s="160">
        <f>G9</f>
        <v>0</v>
      </c>
      <c r="H10" s="160">
        <v>1</v>
      </c>
      <c r="I10" s="160">
        <v>36</v>
      </c>
      <c r="J10" s="160">
        <v>4966</v>
      </c>
      <c r="K10" s="160">
        <v>2578</v>
      </c>
      <c r="L10" s="156">
        <v>2388</v>
      </c>
      <c r="M10" s="160">
        <v>350</v>
      </c>
      <c r="N10" s="160">
        <v>386</v>
      </c>
      <c r="O10" s="160">
        <v>183</v>
      </c>
      <c r="P10" s="160">
        <v>3521</v>
      </c>
      <c r="Q10" s="160" t="s">
        <v>734</v>
      </c>
      <c r="R10" s="160">
        <v>35</v>
      </c>
      <c r="S10" s="216">
        <v>491</v>
      </c>
    </row>
    <row r="11" spans="1:20" s="97" customFormat="1" ht="24.95" customHeight="1">
      <c r="A11" s="721" t="s">
        <v>787</v>
      </c>
      <c r="B11" s="178">
        <v>116</v>
      </c>
      <c r="C11" s="160">
        <v>6</v>
      </c>
      <c r="D11" s="160">
        <v>6</v>
      </c>
      <c r="E11" s="160">
        <v>3</v>
      </c>
      <c r="F11" s="160">
        <v>66</v>
      </c>
      <c r="G11" s="160">
        <v>0</v>
      </c>
      <c r="H11" s="160">
        <v>1</v>
      </c>
      <c r="I11" s="160">
        <v>34</v>
      </c>
      <c r="J11" s="160">
        <v>4723</v>
      </c>
      <c r="K11" s="160">
        <v>2406</v>
      </c>
      <c r="L11" s="156">
        <v>2317</v>
      </c>
      <c r="M11" s="160">
        <v>345</v>
      </c>
      <c r="N11" s="160">
        <v>401</v>
      </c>
      <c r="O11" s="160">
        <v>178</v>
      </c>
      <c r="P11" s="160">
        <v>3265</v>
      </c>
      <c r="Q11" s="160">
        <v>0</v>
      </c>
      <c r="R11" s="160">
        <v>39</v>
      </c>
      <c r="S11" s="216">
        <v>495</v>
      </c>
    </row>
    <row r="12" spans="1:20" s="97" customFormat="1" ht="19.5" customHeight="1">
      <c r="A12" s="626" t="s">
        <v>793</v>
      </c>
      <c r="B12" s="179">
        <v>104</v>
      </c>
      <c r="C12" s="162">
        <v>6</v>
      </c>
      <c r="D12" s="162">
        <v>6</v>
      </c>
      <c r="E12" s="162">
        <v>3</v>
      </c>
      <c r="F12" s="162">
        <v>56</v>
      </c>
      <c r="G12" s="162">
        <v>0</v>
      </c>
      <c r="H12" s="162">
        <v>1</v>
      </c>
      <c r="I12" s="162">
        <v>32</v>
      </c>
      <c r="J12" s="162">
        <v>4379</v>
      </c>
      <c r="K12" s="162">
        <v>2255</v>
      </c>
      <c r="L12" s="162">
        <v>2124</v>
      </c>
      <c r="M12" s="162">
        <v>346</v>
      </c>
      <c r="N12" s="162">
        <v>415</v>
      </c>
      <c r="O12" s="162">
        <v>183</v>
      </c>
      <c r="P12" s="162">
        <v>2951</v>
      </c>
      <c r="Q12" s="162">
        <v>0</v>
      </c>
      <c r="R12" s="162">
        <v>38</v>
      </c>
      <c r="S12" s="763">
        <v>446</v>
      </c>
    </row>
    <row r="13" spans="1:20" ht="24.95" customHeight="1">
      <c r="A13" s="573"/>
      <c r="B13" s="764"/>
      <c r="C13" s="765"/>
      <c r="D13" s="765"/>
      <c r="E13" s="765"/>
      <c r="F13" s="764"/>
      <c r="G13" s="765"/>
      <c r="H13" s="765"/>
      <c r="I13" s="764"/>
      <c r="J13" s="765"/>
      <c r="K13" s="765"/>
      <c r="L13" s="765"/>
      <c r="M13" s="765"/>
      <c r="N13" s="765"/>
      <c r="O13" s="765"/>
      <c r="P13" s="765"/>
      <c r="Q13" s="764"/>
      <c r="R13" s="765"/>
      <c r="S13" s="764"/>
    </row>
    <row r="14" spans="1:20" ht="24.95" customHeight="1">
      <c r="A14" s="627" t="s">
        <v>26</v>
      </c>
      <c r="B14" s="766">
        <v>5</v>
      </c>
      <c r="C14" s="766">
        <v>0</v>
      </c>
      <c r="D14" s="766">
        <v>1</v>
      </c>
      <c r="E14" s="766">
        <v>0</v>
      </c>
      <c r="F14" s="766">
        <v>2</v>
      </c>
      <c r="G14" s="766">
        <v>0</v>
      </c>
      <c r="H14" s="766">
        <v>0</v>
      </c>
      <c r="I14" s="766">
        <v>2</v>
      </c>
      <c r="J14" s="766">
        <v>127</v>
      </c>
      <c r="K14" s="766">
        <v>66</v>
      </c>
      <c r="L14" s="766">
        <v>61</v>
      </c>
      <c r="M14" s="766">
        <v>0</v>
      </c>
      <c r="N14" s="766">
        <v>61</v>
      </c>
      <c r="O14" s="766">
        <v>0</v>
      </c>
      <c r="P14" s="766">
        <v>43</v>
      </c>
      <c r="Q14" s="766">
        <v>0</v>
      </c>
      <c r="R14" s="766">
        <v>0</v>
      </c>
      <c r="S14" s="767">
        <v>23</v>
      </c>
    </row>
    <row r="15" spans="1:20" ht="24.95" customHeight="1">
      <c r="A15" s="607" t="s">
        <v>699</v>
      </c>
      <c r="B15" s="160">
        <v>4</v>
      </c>
      <c r="C15" s="160">
        <v>0</v>
      </c>
      <c r="D15" s="160">
        <v>1</v>
      </c>
      <c r="E15" s="160">
        <v>0</v>
      </c>
      <c r="F15" s="160">
        <v>3</v>
      </c>
      <c r="G15" s="160">
        <v>0</v>
      </c>
      <c r="H15" s="160">
        <v>0</v>
      </c>
      <c r="I15" s="160">
        <v>0</v>
      </c>
      <c r="J15" s="160">
        <v>253</v>
      </c>
      <c r="K15" s="160">
        <v>129</v>
      </c>
      <c r="L15" s="160">
        <v>124</v>
      </c>
      <c r="M15" s="766">
        <v>0</v>
      </c>
      <c r="N15" s="766">
        <v>80</v>
      </c>
      <c r="O15" s="766">
        <v>0</v>
      </c>
      <c r="P15" s="766">
        <v>173</v>
      </c>
      <c r="Q15" s="766">
        <v>0</v>
      </c>
      <c r="R15" s="766">
        <v>0</v>
      </c>
      <c r="S15" s="767">
        <v>0</v>
      </c>
    </row>
    <row r="16" spans="1:20" ht="24.95" customHeight="1">
      <c r="A16" s="607" t="s">
        <v>25</v>
      </c>
      <c r="B16" s="160">
        <v>6</v>
      </c>
      <c r="C16" s="160">
        <v>0</v>
      </c>
      <c r="D16" s="160">
        <v>0</v>
      </c>
      <c r="E16" s="160">
        <v>1</v>
      </c>
      <c r="F16" s="160">
        <v>1</v>
      </c>
      <c r="G16" s="160">
        <v>0</v>
      </c>
      <c r="H16" s="160">
        <v>0</v>
      </c>
      <c r="I16" s="160">
        <v>4</v>
      </c>
      <c r="J16" s="160">
        <v>204</v>
      </c>
      <c r="K16" s="160">
        <v>99</v>
      </c>
      <c r="L16" s="160">
        <v>105</v>
      </c>
      <c r="M16" s="766">
        <v>0</v>
      </c>
      <c r="N16" s="766">
        <v>0</v>
      </c>
      <c r="O16" s="766">
        <v>47</v>
      </c>
      <c r="P16" s="766">
        <v>94</v>
      </c>
      <c r="Q16" s="766">
        <v>0</v>
      </c>
      <c r="R16" s="766">
        <v>0</v>
      </c>
      <c r="S16" s="767">
        <v>63</v>
      </c>
    </row>
    <row r="17" spans="1:19" ht="24.95" customHeight="1">
      <c r="A17" s="607" t="s">
        <v>24</v>
      </c>
      <c r="B17" s="160">
        <v>5</v>
      </c>
      <c r="C17" s="160">
        <v>1</v>
      </c>
      <c r="D17" s="160">
        <v>0</v>
      </c>
      <c r="E17" s="160">
        <v>0</v>
      </c>
      <c r="F17" s="160">
        <v>4</v>
      </c>
      <c r="G17" s="160">
        <v>0</v>
      </c>
      <c r="H17" s="160">
        <v>0</v>
      </c>
      <c r="I17" s="160">
        <v>0</v>
      </c>
      <c r="J17" s="160">
        <v>177</v>
      </c>
      <c r="K17" s="160">
        <v>75</v>
      </c>
      <c r="L17" s="160">
        <v>102</v>
      </c>
      <c r="M17" s="766">
        <v>54</v>
      </c>
      <c r="N17" s="766">
        <v>0</v>
      </c>
      <c r="O17" s="766">
        <v>0</v>
      </c>
      <c r="P17" s="766">
        <v>123</v>
      </c>
      <c r="Q17" s="766">
        <v>0</v>
      </c>
      <c r="R17" s="766">
        <v>0</v>
      </c>
      <c r="S17" s="767">
        <v>0</v>
      </c>
    </row>
    <row r="18" spans="1:19" ht="24.95" customHeight="1">
      <c r="A18" s="608" t="s">
        <v>703</v>
      </c>
      <c r="B18" s="160">
        <v>6</v>
      </c>
      <c r="C18" s="160">
        <v>0</v>
      </c>
      <c r="D18" s="160">
        <v>1</v>
      </c>
      <c r="E18" s="160">
        <v>0</v>
      </c>
      <c r="F18" s="160">
        <v>4</v>
      </c>
      <c r="G18" s="160">
        <v>0</v>
      </c>
      <c r="H18" s="160">
        <v>0</v>
      </c>
      <c r="I18" s="160">
        <v>1</v>
      </c>
      <c r="J18" s="160">
        <v>289</v>
      </c>
      <c r="K18" s="160">
        <v>152</v>
      </c>
      <c r="L18" s="160">
        <v>137</v>
      </c>
      <c r="M18" s="766">
        <v>0</v>
      </c>
      <c r="N18" s="766">
        <v>76</v>
      </c>
      <c r="O18" s="766">
        <v>0</v>
      </c>
      <c r="P18" s="766">
        <v>206</v>
      </c>
      <c r="Q18" s="766">
        <v>0</v>
      </c>
      <c r="R18" s="766">
        <v>0</v>
      </c>
      <c r="S18" s="767">
        <v>7</v>
      </c>
    </row>
    <row r="19" spans="1:19" ht="24.95" customHeight="1">
      <c r="A19" s="607" t="s">
        <v>23</v>
      </c>
      <c r="B19" s="160">
        <v>5</v>
      </c>
      <c r="C19" s="160">
        <v>1</v>
      </c>
      <c r="D19" s="160">
        <v>0</v>
      </c>
      <c r="E19" s="160">
        <v>0</v>
      </c>
      <c r="F19" s="160">
        <v>3</v>
      </c>
      <c r="G19" s="160">
        <v>0</v>
      </c>
      <c r="H19" s="160">
        <v>0</v>
      </c>
      <c r="I19" s="160">
        <v>1</v>
      </c>
      <c r="J19" s="160">
        <v>230</v>
      </c>
      <c r="K19" s="160">
        <v>126</v>
      </c>
      <c r="L19" s="160">
        <v>104</v>
      </c>
      <c r="M19" s="766">
        <v>34</v>
      </c>
      <c r="N19" s="766">
        <v>0</v>
      </c>
      <c r="O19" s="766">
        <v>0</v>
      </c>
      <c r="P19" s="766">
        <v>177</v>
      </c>
      <c r="Q19" s="766">
        <v>0</v>
      </c>
      <c r="R19" s="766">
        <v>0</v>
      </c>
      <c r="S19" s="767">
        <v>19</v>
      </c>
    </row>
    <row r="20" spans="1:19" ht="24.95" customHeight="1">
      <c r="A20" s="607" t="s">
        <v>22</v>
      </c>
      <c r="B20" s="160">
        <v>2</v>
      </c>
      <c r="C20" s="160">
        <v>0</v>
      </c>
      <c r="D20" s="160">
        <v>0</v>
      </c>
      <c r="E20" s="160">
        <v>0</v>
      </c>
      <c r="F20" s="160">
        <v>2</v>
      </c>
      <c r="G20" s="160">
        <v>0</v>
      </c>
      <c r="H20" s="160">
        <v>0</v>
      </c>
      <c r="I20" s="160">
        <v>0</v>
      </c>
      <c r="J20" s="160">
        <v>115</v>
      </c>
      <c r="K20" s="160">
        <v>61</v>
      </c>
      <c r="L20" s="160">
        <v>54</v>
      </c>
      <c r="M20" s="766">
        <v>0</v>
      </c>
      <c r="N20" s="766">
        <v>0</v>
      </c>
      <c r="O20" s="766">
        <v>0</v>
      </c>
      <c r="P20" s="766">
        <v>115</v>
      </c>
      <c r="Q20" s="766">
        <v>0</v>
      </c>
      <c r="R20" s="766">
        <v>0</v>
      </c>
      <c r="S20" s="767">
        <v>0</v>
      </c>
    </row>
    <row r="21" spans="1:19" ht="24.95" customHeight="1">
      <c r="A21" s="607" t="s">
        <v>21</v>
      </c>
      <c r="B21" s="160">
        <v>2</v>
      </c>
      <c r="C21" s="160">
        <v>0</v>
      </c>
      <c r="D21" s="160">
        <v>0</v>
      </c>
      <c r="E21" s="160">
        <v>0</v>
      </c>
      <c r="F21" s="160">
        <v>2</v>
      </c>
      <c r="G21" s="160">
        <v>0</v>
      </c>
      <c r="H21" s="160">
        <v>0</v>
      </c>
      <c r="I21" s="160">
        <v>0</v>
      </c>
      <c r="J21" s="160">
        <v>51</v>
      </c>
      <c r="K21" s="160">
        <v>25</v>
      </c>
      <c r="L21" s="160">
        <v>26</v>
      </c>
      <c r="M21" s="766">
        <v>0</v>
      </c>
      <c r="N21" s="766">
        <v>0</v>
      </c>
      <c r="O21" s="766">
        <v>0</v>
      </c>
      <c r="P21" s="766">
        <v>51</v>
      </c>
      <c r="Q21" s="766">
        <v>0</v>
      </c>
      <c r="R21" s="766">
        <v>0</v>
      </c>
      <c r="S21" s="767">
        <v>0</v>
      </c>
    </row>
    <row r="22" spans="1:19" ht="24.95" customHeight="1">
      <c r="A22" s="607" t="s">
        <v>20</v>
      </c>
      <c r="B22" s="160">
        <v>3</v>
      </c>
      <c r="C22" s="160">
        <v>1</v>
      </c>
      <c r="D22" s="160">
        <v>0</v>
      </c>
      <c r="E22" s="160">
        <v>0</v>
      </c>
      <c r="F22" s="160">
        <v>1</v>
      </c>
      <c r="G22" s="160">
        <v>0</v>
      </c>
      <c r="H22" s="160">
        <v>0</v>
      </c>
      <c r="I22" s="160">
        <v>1</v>
      </c>
      <c r="J22" s="160">
        <v>229</v>
      </c>
      <c r="K22" s="160">
        <v>121</v>
      </c>
      <c r="L22" s="160">
        <v>108</v>
      </c>
      <c r="M22" s="766">
        <v>75</v>
      </c>
      <c r="N22" s="766">
        <v>0</v>
      </c>
      <c r="O22" s="766">
        <v>0</v>
      </c>
      <c r="P22" s="766">
        <v>135</v>
      </c>
      <c r="Q22" s="766">
        <v>0</v>
      </c>
      <c r="R22" s="766">
        <v>0</v>
      </c>
      <c r="S22" s="767">
        <v>19</v>
      </c>
    </row>
    <row r="23" spans="1:19" ht="24.95" customHeight="1">
      <c r="A23" s="607" t="s">
        <v>19</v>
      </c>
      <c r="B23" s="160">
        <v>3</v>
      </c>
      <c r="C23" s="160">
        <v>0</v>
      </c>
      <c r="D23" s="160">
        <v>0</v>
      </c>
      <c r="E23" s="160">
        <v>0</v>
      </c>
      <c r="F23" s="160">
        <v>3</v>
      </c>
      <c r="G23" s="160">
        <v>0</v>
      </c>
      <c r="H23" s="160">
        <v>0</v>
      </c>
      <c r="I23" s="160">
        <v>0</v>
      </c>
      <c r="J23" s="160">
        <v>301</v>
      </c>
      <c r="K23" s="160">
        <v>146</v>
      </c>
      <c r="L23" s="160">
        <v>155</v>
      </c>
      <c r="M23" s="766">
        <v>0</v>
      </c>
      <c r="N23" s="766">
        <v>0</v>
      </c>
      <c r="O23" s="766">
        <v>0</v>
      </c>
      <c r="P23" s="766">
        <v>301</v>
      </c>
      <c r="Q23" s="766">
        <v>0</v>
      </c>
      <c r="R23" s="766">
        <v>0</v>
      </c>
      <c r="S23" s="767">
        <v>0</v>
      </c>
    </row>
    <row r="24" spans="1:19" ht="24.95" customHeight="1">
      <c r="A24" s="607" t="s">
        <v>18</v>
      </c>
      <c r="B24" s="160">
        <v>9</v>
      </c>
      <c r="C24" s="160">
        <v>0</v>
      </c>
      <c r="D24" s="160">
        <v>1</v>
      </c>
      <c r="E24" s="160">
        <v>0</v>
      </c>
      <c r="F24" s="160">
        <v>3</v>
      </c>
      <c r="G24" s="160">
        <v>0</v>
      </c>
      <c r="H24" s="160">
        <v>0</v>
      </c>
      <c r="I24" s="160">
        <v>5</v>
      </c>
      <c r="J24" s="160">
        <v>287</v>
      </c>
      <c r="K24" s="160">
        <v>165</v>
      </c>
      <c r="L24" s="160">
        <v>122</v>
      </c>
      <c r="M24" s="766">
        <v>0</v>
      </c>
      <c r="N24" s="766">
        <v>62</v>
      </c>
      <c r="O24" s="766">
        <v>0</v>
      </c>
      <c r="P24" s="766">
        <v>169</v>
      </c>
      <c r="Q24" s="766">
        <v>0</v>
      </c>
      <c r="R24" s="766">
        <v>0</v>
      </c>
      <c r="S24" s="767">
        <v>56</v>
      </c>
    </row>
    <row r="25" spans="1:19" ht="24.95" customHeight="1">
      <c r="A25" s="607" t="s">
        <v>17</v>
      </c>
      <c r="B25" s="160">
        <v>8</v>
      </c>
      <c r="C25" s="160">
        <v>0</v>
      </c>
      <c r="D25" s="160">
        <v>0</v>
      </c>
      <c r="E25" s="160">
        <v>0</v>
      </c>
      <c r="F25" s="160">
        <v>3</v>
      </c>
      <c r="G25" s="160">
        <v>0</v>
      </c>
      <c r="H25" s="160">
        <v>0</v>
      </c>
      <c r="I25" s="160">
        <v>5</v>
      </c>
      <c r="J25" s="160">
        <v>244</v>
      </c>
      <c r="K25" s="160">
        <v>114</v>
      </c>
      <c r="L25" s="160">
        <v>130</v>
      </c>
      <c r="M25" s="766">
        <v>0</v>
      </c>
      <c r="N25" s="766">
        <v>0</v>
      </c>
      <c r="O25" s="766">
        <v>0</v>
      </c>
      <c r="P25" s="766">
        <v>184</v>
      </c>
      <c r="Q25" s="766">
        <v>0</v>
      </c>
      <c r="R25" s="766">
        <v>0</v>
      </c>
      <c r="S25" s="767">
        <v>60</v>
      </c>
    </row>
    <row r="26" spans="1:19" ht="24.95" customHeight="1">
      <c r="A26" s="607" t="s">
        <v>16</v>
      </c>
      <c r="B26" s="160">
        <v>16</v>
      </c>
      <c r="C26" s="160">
        <v>0</v>
      </c>
      <c r="D26" s="160">
        <v>0</v>
      </c>
      <c r="E26" s="160">
        <v>0</v>
      </c>
      <c r="F26" s="160">
        <v>11</v>
      </c>
      <c r="G26" s="160">
        <v>0</v>
      </c>
      <c r="H26" s="160">
        <v>0</v>
      </c>
      <c r="I26" s="160">
        <v>5</v>
      </c>
      <c r="J26" s="160">
        <v>595</v>
      </c>
      <c r="K26" s="160">
        <v>301</v>
      </c>
      <c r="L26" s="160">
        <v>294</v>
      </c>
      <c r="M26" s="766">
        <v>0</v>
      </c>
      <c r="N26" s="766">
        <v>0</v>
      </c>
      <c r="O26" s="766">
        <v>0</v>
      </c>
      <c r="P26" s="766">
        <v>511</v>
      </c>
      <c r="Q26" s="766">
        <v>0</v>
      </c>
      <c r="R26" s="766">
        <v>0</v>
      </c>
      <c r="S26" s="767">
        <v>84</v>
      </c>
    </row>
    <row r="27" spans="1:19" ht="24.95" customHeight="1">
      <c r="A27" s="607" t="s">
        <v>15</v>
      </c>
      <c r="B27" s="160">
        <v>2</v>
      </c>
      <c r="C27" s="160">
        <v>0</v>
      </c>
      <c r="D27" s="160">
        <v>0</v>
      </c>
      <c r="E27" s="160">
        <v>0</v>
      </c>
      <c r="F27" s="160">
        <v>1</v>
      </c>
      <c r="G27" s="160">
        <v>0</v>
      </c>
      <c r="H27" s="160">
        <v>0</v>
      </c>
      <c r="I27" s="160">
        <v>1</v>
      </c>
      <c r="J27" s="160">
        <v>100</v>
      </c>
      <c r="K27" s="160">
        <v>54</v>
      </c>
      <c r="L27" s="160">
        <v>46</v>
      </c>
      <c r="M27" s="766">
        <v>0</v>
      </c>
      <c r="N27" s="766">
        <v>0</v>
      </c>
      <c r="O27" s="766">
        <v>0</v>
      </c>
      <c r="P27" s="766">
        <v>85</v>
      </c>
      <c r="Q27" s="766">
        <v>0</v>
      </c>
      <c r="R27" s="766">
        <v>0</v>
      </c>
      <c r="S27" s="767">
        <v>15</v>
      </c>
    </row>
    <row r="28" spans="1:19" ht="24.95" customHeight="1">
      <c r="A28" s="607" t="s">
        <v>14</v>
      </c>
      <c r="B28" s="160">
        <v>5</v>
      </c>
      <c r="C28" s="160">
        <v>1</v>
      </c>
      <c r="D28" s="160">
        <v>1</v>
      </c>
      <c r="E28" s="160">
        <v>0</v>
      </c>
      <c r="F28" s="160">
        <v>2</v>
      </c>
      <c r="G28" s="160">
        <v>0</v>
      </c>
      <c r="H28" s="160">
        <v>0</v>
      </c>
      <c r="I28" s="160">
        <v>1</v>
      </c>
      <c r="J28" s="160">
        <v>110</v>
      </c>
      <c r="K28" s="160">
        <v>60</v>
      </c>
      <c r="L28" s="160">
        <v>50</v>
      </c>
      <c r="M28" s="766">
        <v>40</v>
      </c>
      <c r="N28" s="766">
        <v>40</v>
      </c>
      <c r="O28" s="766">
        <v>0</v>
      </c>
      <c r="P28" s="766">
        <v>19</v>
      </c>
      <c r="Q28" s="766">
        <v>0</v>
      </c>
      <c r="R28" s="766">
        <v>0</v>
      </c>
      <c r="S28" s="767">
        <v>11</v>
      </c>
    </row>
    <row r="29" spans="1:19" ht="24.95" customHeight="1">
      <c r="A29" s="607" t="s">
        <v>95</v>
      </c>
      <c r="B29" s="160">
        <v>15</v>
      </c>
      <c r="C29" s="160">
        <v>2</v>
      </c>
      <c r="D29" s="160">
        <v>0</v>
      </c>
      <c r="E29" s="160">
        <v>2</v>
      </c>
      <c r="F29" s="160">
        <v>4</v>
      </c>
      <c r="G29" s="160">
        <v>0</v>
      </c>
      <c r="H29" s="160">
        <v>1</v>
      </c>
      <c r="I29" s="160">
        <v>6</v>
      </c>
      <c r="J29" s="160">
        <v>758</v>
      </c>
      <c r="K29" s="160">
        <v>404</v>
      </c>
      <c r="L29" s="160">
        <v>354</v>
      </c>
      <c r="M29" s="766">
        <v>143</v>
      </c>
      <c r="N29" s="766">
        <v>0</v>
      </c>
      <c r="O29" s="766">
        <v>136</v>
      </c>
      <c r="P29" s="766">
        <v>352</v>
      </c>
      <c r="Q29" s="766">
        <v>0</v>
      </c>
      <c r="R29" s="766">
        <v>38</v>
      </c>
      <c r="S29" s="767">
        <v>89</v>
      </c>
    </row>
    <row r="30" spans="1:19" ht="15" customHeight="1">
      <c r="A30" s="628" t="s">
        <v>12</v>
      </c>
      <c r="B30" s="162">
        <v>8</v>
      </c>
      <c r="C30" s="162">
        <v>0</v>
      </c>
      <c r="D30" s="162">
        <v>1</v>
      </c>
      <c r="E30" s="162">
        <v>0</v>
      </c>
      <c r="F30" s="162">
        <v>7</v>
      </c>
      <c r="G30" s="162">
        <v>0</v>
      </c>
      <c r="H30" s="162">
        <v>0</v>
      </c>
      <c r="I30" s="162">
        <v>0</v>
      </c>
      <c r="J30" s="162">
        <v>309</v>
      </c>
      <c r="K30" s="162">
        <v>157</v>
      </c>
      <c r="L30" s="162">
        <v>152</v>
      </c>
      <c r="M30" s="768">
        <v>0</v>
      </c>
      <c r="N30" s="768">
        <v>96</v>
      </c>
      <c r="O30" s="768">
        <v>0</v>
      </c>
      <c r="P30" s="768">
        <v>213</v>
      </c>
      <c r="Q30" s="768">
        <v>0</v>
      </c>
      <c r="R30" s="768">
        <v>0</v>
      </c>
      <c r="S30" s="769">
        <v>0</v>
      </c>
    </row>
    <row r="31" spans="1:19" ht="20.25" customHeight="1">
      <c r="A31" s="10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0.25" customHeight="1">
      <c r="A32" s="806" t="s">
        <v>529</v>
      </c>
      <c r="B32" s="80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0"/>
    </row>
    <row r="33" spans="1:19" ht="21" customHeight="1">
      <c r="A33" s="839" t="s">
        <v>663</v>
      </c>
      <c r="B33" s="839"/>
      <c r="C33" s="839"/>
      <c r="D33" s="839"/>
      <c r="E33" s="83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</sheetData>
  <mergeCells count="23">
    <mergeCell ref="A33:E33"/>
    <mergeCell ref="M5:M6"/>
    <mergeCell ref="S5:S6"/>
    <mergeCell ref="P5:P6"/>
    <mergeCell ref="Q5:Q6"/>
    <mergeCell ref="R5:R6"/>
    <mergeCell ref="O5:O6"/>
    <mergeCell ref="J5:L5"/>
    <mergeCell ref="I5:I6"/>
    <mergeCell ref="A32:B32"/>
    <mergeCell ref="A1:B1"/>
    <mergeCell ref="N5:N6"/>
    <mergeCell ref="A4:A6"/>
    <mergeCell ref="B4:I4"/>
    <mergeCell ref="J4:S4"/>
    <mergeCell ref="B5:B6"/>
    <mergeCell ref="C5:C6"/>
    <mergeCell ref="D5:D6"/>
    <mergeCell ref="E5:E6"/>
    <mergeCell ref="F5:F6"/>
    <mergeCell ref="G5:G6"/>
    <mergeCell ref="H5:H6"/>
    <mergeCell ref="A3:B3"/>
  </mergeCells>
  <phoneticPr fontId="3" type="noConversion"/>
  <pageMargins left="0.15748031496062992" right="0.19685039370078741" top="0.27559055118110237" bottom="0.15748031496062992" header="0.27559055118110237" footer="0.51181102362204722"/>
  <pageSetup paperSize="9" scale="6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workbookViewId="0">
      <selection activeCell="B12" sqref="B12:S12"/>
    </sheetView>
  </sheetViews>
  <sheetFormatPr defaultRowHeight="13.5"/>
  <cols>
    <col min="1" max="1" width="9.625" style="37" customWidth="1"/>
    <col min="2" max="5" width="10.5" style="37" bestFit="1" customWidth="1"/>
    <col min="6" max="19" width="9.125" style="37" bestFit="1" customWidth="1"/>
    <col min="20" max="256" width="9" style="37"/>
    <col min="257" max="257" width="8.75" style="37" customWidth="1"/>
    <col min="258" max="512" width="9" style="37"/>
    <col min="513" max="513" width="8.75" style="37" customWidth="1"/>
    <col min="514" max="768" width="9" style="37"/>
    <col min="769" max="769" width="8.75" style="37" customWidth="1"/>
    <col min="770" max="1024" width="9" style="37"/>
    <col min="1025" max="1025" width="8.75" style="37" customWidth="1"/>
    <col min="1026" max="1280" width="9" style="37"/>
    <col min="1281" max="1281" width="8.75" style="37" customWidth="1"/>
    <col min="1282" max="1536" width="9" style="37"/>
    <col min="1537" max="1537" width="8.75" style="37" customWidth="1"/>
    <col min="1538" max="1792" width="9" style="37"/>
    <col min="1793" max="1793" width="8.75" style="37" customWidth="1"/>
    <col min="1794" max="2048" width="9" style="37"/>
    <col min="2049" max="2049" width="8.75" style="37" customWidth="1"/>
    <col min="2050" max="2304" width="9" style="37"/>
    <col min="2305" max="2305" width="8.75" style="37" customWidth="1"/>
    <col min="2306" max="2560" width="9" style="37"/>
    <col min="2561" max="2561" width="8.75" style="37" customWidth="1"/>
    <col min="2562" max="2816" width="9" style="37"/>
    <col min="2817" max="2817" width="8.75" style="37" customWidth="1"/>
    <col min="2818" max="3072" width="9" style="37"/>
    <col min="3073" max="3073" width="8.75" style="37" customWidth="1"/>
    <col min="3074" max="3328" width="9" style="37"/>
    <col min="3329" max="3329" width="8.75" style="37" customWidth="1"/>
    <col min="3330" max="3584" width="9" style="37"/>
    <col min="3585" max="3585" width="8.75" style="37" customWidth="1"/>
    <col min="3586" max="3840" width="9" style="37"/>
    <col min="3841" max="3841" width="8.75" style="37" customWidth="1"/>
    <col min="3842" max="4096" width="9" style="37"/>
    <col min="4097" max="4097" width="8.75" style="37" customWidth="1"/>
    <col min="4098" max="4352" width="9" style="37"/>
    <col min="4353" max="4353" width="8.75" style="37" customWidth="1"/>
    <col min="4354" max="4608" width="9" style="37"/>
    <col min="4609" max="4609" width="8.75" style="37" customWidth="1"/>
    <col min="4610" max="4864" width="9" style="37"/>
    <col min="4865" max="4865" width="8.75" style="37" customWidth="1"/>
    <col min="4866" max="5120" width="9" style="37"/>
    <col min="5121" max="5121" width="8.75" style="37" customWidth="1"/>
    <col min="5122" max="5376" width="9" style="37"/>
    <col min="5377" max="5377" width="8.75" style="37" customWidth="1"/>
    <col min="5378" max="5632" width="9" style="37"/>
    <col min="5633" max="5633" width="8.75" style="37" customWidth="1"/>
    <col min="5634" max="5888" width="9" style="37"/>
    <col min="5889" max="5889" width="8.75" style="37" customWidth="1"/>
    <col min="5890" max="6144" width="9" style="37"/>
    <col min="6145" max="6145" width="8.75" style="37" customWidth="1"/>
    <col min="6146" max="6400" width="9" style="37"/>
    <col min="6401" max="6401" width="8.75" style="37" customWidth="1"/>
    <col min="6402" max="6656" width="9" style="37"/>
    <col min="6657" max="6657" width="8.75" style="37" customWidth="1"/>
    <col min="6658" max="6912" width="9" style="37"/>
    <col min="6913" max="6913" width="8.75" style="37" customWidth="1"/>
    <col min="6914" max="7168" width="9" style="37"/>
    <col min="7169" max="7169" width="8.75" style="37" customWidth="1"/>
    <col min="7170" max="7424" width="9" style="37"/>
    <col min="7425" max="7425" width="8.75" style="37" customWidth="1"/>
    <col min="7426" max="7680" width="9" style="37"/>
    <col min="7681" max="7681" width="8.75" style="37" customWidth="1"/>
    <col min="7682" max="7936" width="9" style="37"/>
    <col min="7937" max="7937" width="8.75" style="37" customWidth="1"/>
    <col min="7938" max="8192" width="9" style="37"/>
    <col min="8193" max="8193" width="8.75" style="37" customWidth="1"/>
    <col min="8194" max="8448" width="9" style="37"/>
    <col min="8449" max="8449" width="8.75" style="37" customWidth="1"/>
    <col min="8450" max="8704" width="9" style="37"/>
    <col min="8705" max="8705" width="8.75" style="37" customWidth="1"/>
    <col min="8706" max="8960" width="9" style="37"/>
    <col min="8961" max="8961" width="8.75" style="37" customWidth="1"/>
    <col min="8962" max="9216" width="9" style="37"/>
    <col min="9217" max="9217" width="8.75" style="37" customWidth="1"/>
    <col min="9218" max="9472" width="9" style="37"/>
    <col min="9473" max="9473" width="8.75" style="37" customWidth="1"/>
    <col min="9474" max="9728" width="9" style="37"/>
    <col min="9729" max="9729" width="8.75" style="37" customWidth="1"/>
    <col min="9730" max="9984" width="9" style="37"/>
    <col min="9985" max="9985" width="8.75" style="37" customWidth="1"/>
    <col min="9986" max="10240" width="9" style="37"/>
    <col min="10241" max="10241" width="8.75" style="37" customWidth="1"/>
    <col min="10242" max="10496" width="9" style="37"/>
    <col min="10497" max="10497" width="8.75" style="37" customWidth="1"/>
    <col min="10498" max="10752" width="9" style="37"/>
    <col min="10753" max="10753" width="8.75" style="37" customWidth="1"/>
    <col min="10754" max="11008" width="9" style="37"/>
    <col min="11009" max="11009" width="8.75" style="37" customWidth="1"/>
    <col min="11010" max="11264" width="9" style="37"/>
    <col min="11265" max="11265" width="8.75" style="37" customWidth="1"/>
    <col min="11266" max="11520" width="9" style="37"/>
    <col min="11521" max="11521" width="8.75" style="37" customWidth="1"/>
    <col min="11522" max="11776" width="9" style="37"/>
    <col min="11777" max="11777" width="8.75" style="37" customWidth="1"/>
    <col min="11778" max="12032" width="9" style="37"/>
    <col min="12033" max="12033" width="8.75" style="37" customWidth="1"/>
    <col min="12034" max="12288" width="9" style="37"/>
    <col min="12289" max="12289" width="8.75" style="37" customWidth="1"/>
    <col min="12290" max="12544" width="9" style="37"/>
    <col min="12545" max="12545" width="8.75" style="37" customWidth="1"/>
    <col min="12546" max="12800" width="9" style="37"/>
    <col min="12801" max="12801" width="8.75" style="37" customWidth="1"/>
    <col min="12802" max="13056" width="9" style="37"/>
    <col min="13057" max="13057" width="8.75" style="37" customWidth="1"/>
    <col min="13058" max="13312" width="9" style="37"/>
    <col min="13313" max="13313" width="8.75" style="37" customWidth="1"/>
    <col min="13314" max="13568" width="9" style="37"/>
    <col min="13569" max="13569" width="8.75" style="37" customWidth="1"/>
    <col min="13570" max="13824" width="9" style="37"/>
    <col min="13825" max="13825" width="8.75" style="37" customWidth="1"/>
    <col min="13826" max="14080" width="9" style="37"/>
    <col min="14081" max="14081" width="8.75" style="37" customWidth="1"/>
    <col min="14082" max="14336" width="9" style="37"/>
    <col min="14337" max="14337" width="8.75" style="37" customWidth="1"/>
    <col min="14338" max="14592" width="9" style="37"/>
    <col min="14593" max="14593" width="8.75" style="37" customWidth="1"/>
    <col min="14594" max="14848" width="9" style="37"/>
    <col min="14849" max="14849" width="8.75" style="37" customWidth="1"/>
    <col min="14850" max="15104" width="9" style="37"/>
    <col min="15105" max="15105" width="8.75" style="37" customWidth="1"/>
    <col min="15106" max="15360" width="9" style="37"/>
    <col min="15361" max="15361" width="8.75" style="37" customWidth="1"/>
    <col min="15362" max="15616" width="9" style="37"/>
    <col min="15617" max="15617" width="8.75" style="37" customWidth="1"/>
    <col min="15618" max="15872" width="9" style="37"/>
    <col min="15873" max="15873" width="8.75" style="37" customWidth="1"/>
    <col min="15874" max="16128" width="9" style="37"/>
    <col min="16129" max="16129" width="8.75" style="37" customWidth="1"/>
    <col min="16130" max="16384" width="9" style="37"/>
  </cols>
  <sheetData>
    <row r="1" spans="1:19" ht="20.25" customHeight="1">
      <c r="A1" s="801" t="s">
        <v>751</v>
      </c>
      <c r="B1" s="801"/>
      <c r="C1" s="801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127"/>
      <c r="Q1" s="20"/>
      <c r="R1" s="20"/>
    </row>
    <row r="2" spans="1:19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20"/>
      <c r="R2" s="20"/>
    </row>
    <row r="3" spans="1:19" ht="20.25" customHeight="1">
      <c r="A3" s="840" t="s">
        <v>530</v>
      </c>
      <c r="B3" s="840"/>
      <c r="C3" s="334"/>
      <c r="D3" s="334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128"/>
    </row>
    <row r="4" spans="1:19" ht="24.95" customHeight="1">
      <c r="A4" s="871" t="s">
        <v>9</v>
      </c>
      <c r="B4" s="836" t="s">
        <v>155</v>
      </c>
      <c r="C4" s="942"/>
      <c r="D4" s="942"/>
      <c r="E4" s="836" t="s">
        <v>156</v>
      </c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</row>
    <row r="5" spans="1:19" ht="24.95" customHeight="1">
      <c r="A5" s="1005"/>
      <c r="B5" s="833" t="s">
        <v>33</v>
      </c>
      <c r="C5" s="833" t="s">
        <v>29</v>
      </c>
      <c r="D5" s="833" t="s">
        <v>30</v>
      </c>
      <c r="E5" s="833" t="s">
        <v>33</v>
      </c>
      <c r="F5" s="838" t="s">
        <v>157</v>
      </c>
      <c r="G5" s="838"/>
      <c r="H5" s="838" t="s">
        <v>158</v>
      </c>
      <c r="I5" s="838"/>
      <c r="J5" s="838" t="s">
        <v>159</v>
      </c>
      <c r="K5" s="838"/>
      <c r="L5" s="838" t="s">
        <v>160</v>
      </c>
      <c r="M5" s="838"/>
      <c r="N5" s="838" t="s">
        <v>161</v>
      </c>
      <c r="O5" s="838"/>
      <c r="P5" s="838" t="s">
        <v>162</v>
      </c>
      <c r="Q5" s="977"/>
      <c r="R5" s="977" t="s">
        <v>163</v>
      </c>
      <c r="S5" s="1000"/>
    </row>
    <row r="6" spans="1:19" ht="24.95" customHeight="1">
      <c r="A6" s="958"/>
      <c r="B6" s="838"/>
      <c r="C6" s="838"/>
      <c r="D6" s="838"/>
      <c r="E6" s="838"/>
      <c r="F6" s="399" t="s">
        <v>29</v>
      </c>
      <c r="G6" s="399" t="s">
        <v>30</v>
      </c>
      <c r="H6" s="399" t="s">
        <v>29</v>
      </c>
      <c r="I6" s="399" t="s">
        <v>30</v>
      </c>
      <c r="J6" s="399" t="s">
        <v>29</v>
      </c>
      <c r="K6" s="399" t="s">
        <v>30</v>
      </c>
      <c r="L6" s="399" t="s">
        <v>29</v>
      </c>
      <c r="M6" s="399" t="s">
        <v>30</v>
      </c>
      <c r="N6" s="399" t="s">
        <v>29</v>
      </c>
      <c r="O6" s="399" t="s">
        <v>30</v>
      </c>
      <c r="P6" s="399" t="s">
        <v>29</v>
      </c>
      <c r="Q6" s="399" t="s">
        <v>30</v>
      </c>
      <c r="R6" s="416" t="s">
        <v>29</v>
      </c>
      <c r="S6" s="416" t="s">
        <v>30</v>
      </c>
    </row>
    <row r="7" spans="1:19" ht="24.95" customHeight="1">
      <c r="A7" s="211" t="s">
        <v>0</v>
      </c>
      <c r="B7" s="187">
        <f t="shared" ref="B7:B8" si="0">SUM(C7:D7)</f>
        <v>40640</v>
      </c>
      <c r="C7" s="182">
        <v>17620</v>
      </c>
      <c r="D7" s="182">
        <v>23020</v>
      </c>
      <c r="E7" s="188">
        <v>40640</v>
      </c>
      <c r="F7" s="188">
        <v>4768</v>
      </c>
      <c r="G7" s="188">
        <v>4997</v>
      </c>
      <c r="H7" s="188">
        <v>5639</v>
      </c>
      <c r="I7" s="188">
        <v>3908</v>
      </c>
      <c r="J7" s="188">
        <v>1316</v>
      </c>
      <c r="K7" s="188">
        <v>2059</v>
      </c>
      <c r="L7" s="188">
        <v>1798</v>
      </c>
      <c r="M7" s="188">
        <v>5133</v>
      </c>
      <c r="N7" s="188">
        <v>2389</v>
      </c>
      <c r="O7" s="188">
        <v>4063</v>
      </c>
      <c r="P7" s="188">
        <v>1061</v>
      </c>
      <c r="Q7" s="188">
        <v>1900</v>
      </c>
      <c r="R7" s="188">
        <v>649</v>
      </c>
      <c r="S7" s="183">
        <v>960</v>
      </c>
    </row>
    <row r="8" spans="1:19" ht="24.95" customHeight="1">
      <c r="A8" s="211" t="s">
        <v>252</v>
      </c>
      <c r="B8" s="187">
        <f t="shared" si="0"/>
        <v>41295</v>
      </c>
      <c r="C8" s="182">
        <v>18144</v>
      </c>
      <c r="D8" s="182">
        <v>23151</v>
      </c>
      <c r="E8" s="188">
        <v>41295</v>
      </c>
      <c r="F8" s="188">
        <v>4184</v>
      </c>
      <c r="G8" s="188">
        <v>4357</v>
      </c>
      <c r="H8" s="188">
        <v>6676</v>
      </c>
      <c r="I8" s="188">
        <v>4734</v>
      </c>
      <c r="J8" s="188">
        <v>1409</v>
      </c>
      <c r="K8" s="188">
        <v>1838</v>
      </c>
      <c r="L8" s="188">
        <v>1684</v>
      </c>
      <c r="M8" s="188">
        <v>4971</v>
      </c>
      <c r="N8" s="188">
        <v>2387</v>
      </c>
      <c r="O8" s="188">
        <v>4118</v>
      </c>
      <c r="P8" s="188">
        <v>1119</v>
      </c>
      <c r="Q8" s="188">
        <v>2053</v>
      </c>
      <c r="R8" s="188">
        <v>685</v>
      </c>
      <c r="S8" s="183">
        <v>1080</v>
      </c>
    </row>
    <row r="9" spans="1:19" ht="24.95" customHeight="1">
      <c r="A9" s="464" t="s">
        <v>262</v>
      </c>
      <c r="B9" s="187">
        <f t="shared" ref="B9" si="1">SUM(C9:D9)</f>
        <v>42463</v>
      </c>
      <c r="C9" s="182">
        <f>SUM(F9,H9,J9,L9,N9,P9,R9)</f>
        <v>18302</v>
      </c>
      <c r="D9" s="182">
        <f>SUM(G9,I9,K9,M9,O9,Q9,S9)</f>
        <v>24161</v>
      </c>
      <c r="E9" s="188">
        <f>SUM(F9:S9)</f>
        <v>42463</v>
      </c>
      <c r="F9" s="188">
        <v>3962</v>
      </c>
      <c r="G9" s="188">
        <v>4207</v>
      </c>
      <c r="H9" s="188">
        <v>7518</v>
      </c>
      <c r="I9" s="188">
        <v>5803</v>
      </c>
      <c r="J9" s="188">
        <v>1556</v>
      </c>
      <c r="K9" s="188">
        <v>1763</v>
      </c>
      <c r="L9" s="188">
        <v>1565</v>
      </c>
      <c r="M9" s="188">
        <v>4971</v>
      </c>
      <c r="N9" s="188">
        <v>2225</v>
      </c>
      <c r="O9" s="188">
        <v>4151</v>
      </c>
      <c r="P9" s="188">
        <v>933</v>
      </c>
      <c r="Q9" s="188">
        <v>2204</v>
      </c>
      <c r="R9" s="188">
        <v>543</v>
      </c>
      <c r="S9" s="183">
        <v>1062</v>
      </c>
    </row>
    <row r="10" spans="1:19" ht="24.95" customHeight="1">
      <c r="A10" s="654" t="s">
        <v>686</v>
      </c>
      <c r="B10" s="650">
        <f>SUM(C10:D10)</f>
        <v>38378</v>
      </c>
      <c r="C10" s="651">
        <v>16655</v>
      </c>
      <c r="D10" s="652">
        <v>21723</v>
      </c>
      <c r="E10" s="653">
        <f>SUM(F10:S10)</f>
        <v>38378</v>
      </c>
      <c r="F10" s="1082">
        <v>6586</v>
      </c>
      <c r="G10" s="1082"/>
      <c r="H10" s="1083">
        <v>13560</v>
      </c>
      <c r="I10" s="1083"/>
      <c r="J10" s="1085">
        <v>2651</v>
      </c>
      <c r="K10" s="1085"/>
      <c r="L10" s="1085">
        <v>5111</v>
      </c>
      <c r="M10" s="1085"/>
      <c r="N10" s="1083">
        <v>5772</v>
      </c>
      <c r="O10" s="1083"/>
      <c r="P10" s="1082">
        <v>3126</v>
      </c>
      <c r="Q10" s="1082"/>
      <c r="R10" s="1083">
        <v>1572</v>
      </c>
      <c r="S10" s="1084"/>
    </row>
    <row r="11" spans="1:19" ht="21.75" customHeight="1">
      <c r="A11" s="654" t="s">
        <v>787</v>
      </c>
      <c r="B11" s="650">
        <f>SUM(C11:D11)</f>
        <v>42522</v>
      </c>
      <c r="C11" s="651">
        <v>18304</v>
      </c>
      <c r="D11" s="652">
        <v>24218</v>
      </c>
      <c r="E11" s="653">
        <f>SUM(F11:S11)</f>
        <v>42522</v>
      </c>
      <c r="F11" s="1082">
        <v>6986</v>
      </c>
      <c r="G11" s="1082"/>
      <c r="H11" s="1083">
        <v>14998</v>
      </c>
      <c r="I11" s="1083"/>
      <c r="J11" s="1085">
        <v>3120</v>
      </c>
      <c r="K11" s="1085"/>
      <c r="L11" s="1085">
        <v>5303</v>
      </c>
      <c r="M11" s="1085"/>
      <c r="N11" s="1083">
        <v>6347</v>
      </c>
      <c r="O11" s="1083"/>
      <c r="P11" s="1082">
        <v>3748</v>
      </c>
      <c r="Q11" s="1082"/>
      <c r="R11" s="1083">
        <v>2020</v>
      </c>
      <c r="S11" s="1084"/>
    </row>
    <row r="12" spans="1:19" ht="22.5" customHeight="1">
      <c r="A12" s="655" t="s">
        <v>790</v>
      </c>
      <c r="B12" s="715">
        <f>SUM(C12:D12)</f>
        <v>45888</v>
      </c>
      <c r="C12" s="733">
        <v>19783</v>
      </c>
      <c r="D12" s="734">
        <v>26105</v>
      </c>
      <c r="E12" s="560">
        <f>SUM(F12:S12)</f>
        <v>45888</v>
      </c>
      <c r="F12" s="1086">
        <v>7086</v>
      </c>
      <c r="G12" s="1086"/>
      <c r="H12" s="1087">
        <v>16241</v>
      </c>
      <c r="I12" s="1087"/>
      <c r="J12" s="1088">
        <v>3614</v>
      </c>
      <c r="K12" s="1088"/>
      <c r="L12" s="1088">
        <v>5320</v>
      </c>
      <c r="M12" s="1088"/>
      <c r="N12" s="1087">
        <v>6973</v>
      </c>
      <c r="O12" s="1087"/>
      <c r="P12" s="1086">
        <v>4272</v>
      </c>
      <c r="Q12" s="1086"/>
      <c r="R12" s="1087">
        <v>2382</v>
      </c>
      <c r="S12" s="1089"/>
    </row>
    <row r="13" spans="1:19" ht="17.100000000000001" customHeight="1">
      <c r="A13" s="129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9" ht="17.100000000000001" customHeight="1">
      <c r="A14" s="806" t="s">
        <v>532</v>
      </c>
      <c r="B14" s="80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17.100000000000001" customHeight="1">
      <c r="A15" s="839" t="s">
        <v>664</v>
      </c>
      <c r="B15" s="839"/>
      <c r="C15" s="839"/>
      <c r="D15" s="839"/>
      <c r="E15" s="839"/>
      <c r="F15" s="20"/>
      <c r="G15" s="20"/>
      <c r="H15" s="20"/>
      <c r="I15" s="20"/>
      <c r="J15" s="20"/>
      <c r="K15" s="20"/>
      <c r="L15" s="20"/>
      <c r="M15" s="20"/>
      <c r="N15" s="98"/>
      <c r="O15" s="20"/>
      <c r="P15" s="20"/>
      <c r="Q15" s="20"/>
      <c r="R15" s="20"/>
    </row>
    <row r="16" spans="1:19" ht="14.25">
      <c r="A16" s="934" t="s">
        <v>770</v>
      </c>
      <c r="B16" s="934"/>
      <c r="C16" s="934"/>
      <c r="D16" s="934"/>
      <c r="E16" s="934"/>
    </row>
    <row r="19" spans="21:21">
      <c r="U19" s="37" t="s">
        <v>482</v>
      </c>
    </row>
  </sheetData>
  <mergeCells count="40">
    <mergeCell ref="J12:K12"/>
    <mergeCell ref="L12:M12"/>
    <mergeCell ref="N12:O12"/>
    <mergeCell ref="P12:Q12"/>
    <mergeCell ref="R12:S12"/>
    <mergeCell ref="A1:C1"/>
    <mergeCell ref="A4:A6"/>
    <mergeCell ref="B4:D4"/>
    <mergeCell ref="E4:S4"/>
    <mergeCell ref="B5:B6"/>
    <mergeCell ref="C5:C6"/>
    <mergeCell ref="D5:D6"/>
    <mergeCell ref="F5:G5"/>
    <mergeCell ref="H5:I5"/>
    <mergeCell ref="J5:K5"/>
    <mergeCell ref="L5:M5"/>
    <mergeCell ref="N5:O5"/>
    <mergeCell ref="A16:E16"/>
    <mergeCell ref="R11:S11"/>
    <mergeCell ref="P5:Q5"/>
    <mergeCell ref="A3:B3"/>
    <mergeCell ref="F11:G11"/>
    <mergeCell ref="H11:I11"/>
    <mergeCell ref="J11:K11"/>
    <mergeCell ref="L11:M11"/>
    <mergeCell ref="N11:O11"/>
    <mergeCell ref="P11:Q11"/>
    <mergeCell ref="A14:B14"/>
    <mergeCell ref="A15:E15"/>
    <mergeCell ref="R5:S5"/>
    <mergeCell ref="E5:E6"/>
    <mergeCell ref="F12:G12"/>
    <mergeCell ref="H12:I12"/>
    <mergeCell ref="P10:Q10"/>
    <mergeCell ref="R10:S10"/>
    <mergeCell ref="F10:G10"/>
    <mergeCell ref="H10:I10"/>
    <mergeCell ref="J10:K10"/>
    <mergeCell ref="L10:M10"/>
    <mergeCell ref="N10:O10"/>
  </mergeCells>
  <phoneticPr fontId="3" type="noConversion"/>
  <pageMargins left="0.15748031496062992" right="0.19685039370078741" top="0.51181102362204722" bottom="0.98425196850393704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7" zoomScaleNormal="100" workbookViewId="0">
      <selection activeCell="T26" sqref="T26"/>
    </sheetView>
  </sheetViews>
  <sheetFormatPr defaultRowHeight="13.5"/>
  <cols>
    <col min="1" max="1" width="11.25" style="525" customWidth="1"/>
    <col min="2" max="2" width="8.25" style="525" customWidth="1"/>
    <col min="3" max="3" width="11.125" style="525" customWidth="1"/>
    <col min="4" max="4" width="11.75" style="525" customWidth="1"/>
    <col min="5" max="5" width="13.125" style="525" customWidth="1"/>
    <col min="6" max="6" width="10.75" style="525" customWidth="1"/>
    <col min="7" max="17" width="8.25" style="525" customWidth="1"/>
    <col min="18" max="256" width="9" style="525"/>
    <col min="257" max="257" width="8.125" style="525" customWidth="1"/>
    <col min="258" max="273" width="7.125" style="525" customWidth="1"/>
    <col min="274" max="512" width="9" style="525"/>
    <col min="513" max="513" width="8.125" style="525" customWidth="1"/>
    <col min="514" max="529" width="7.125" style="525" customWidth="1"/>
    <col min="530" max="768" width="9" style="525"/>
    <col min="769" max="769" width="8.125" style="525" customWidth="1"/>
    <col min="770" max="785" width="7.125" style="525" customWidth="1"/>
    <col min="786" max="1024" width="9" style="525"/>
    <col min="1025" max="1025" width="8.125" style="525" customWidth="1"/>
    <col min="1026" max="1041" width="7.125" style="525" customWidth="1"/>
    <col min="1042" max="1280" width="9" style="525"/>
    <col min="1281" max="1281" width="8.125" style="525" customWidth="1"/>
    <col min="1282" max="1297" width="7.125" style="525" customWidth="1"/>
    <col min="1298" max="1536" width="9" style="525"/>
    <col min="1537" max="1537" width="8.125" style="525" customWidth="1"/>
    <col min="1538" max="1553" width="7.125" style="525" customWidth="1"/>
    <col min="1554" max="1792" width="9" style="525"/>
    <col min="1793" max="1793" width="8.125" style="525" customWidth="1"/>
    <col min="1794" max="1809" width="7.125" style="525" customWidth="1"/>
    <col min="1810" max="2048" width="9" style="525"/>
    <col min="2049" max="2049" width="8.125" style="525" customWidth="1"/>
    <col min="2050" max="2065" width="7.125" style="525" customWidth="1"/>
    <col min="2066" max="2304" width="9" style="525"/>
    <col min="2305" max="2305" width="8.125" style="525" customWidth="1"/>
    <col min="2306" max="2321" width="7.125" style="525" customWidth="1"/>
    <col min="2322" max="2560" width="9" style="525"/>
    <col min="2561" max="2561" width="8.125" style="525" customWidth="1"/>
    <col min="2562" max="2577" width="7.125" style="525" customWidth="1"/>
    <col min="2578" max="2816" width="9" style="525"/>
    <col min="2817" max="2817" width="8.125" style="525" customWidth="1"/>
    <col min="2818" max="2833" width="7.125" style="525" customWidth="1"/>
    <col min="2834" max="3072" width="9" style="525"/>
    <col min="3073" max="3073" width="8.125" style="525" customWidth="1"/>
    <col min="3074" max="3089" width="7.125" style="525" customWidth="1"/>
    <col min="3090" max="3328" width="9" style="525"/>
    <col min="3329" max="3329" width="8.125" style="525" customWidth="1"/>
    <col min="3330" max="3345" width="7.125" style="525" customWidth="1"/>
    <col min="3346" max="3584" width="9" style="525"/>
    <col min="3585" max="3585" width="8.125" style="525" customWidth="1"/>
    <col min="3586" max="3601" width="7.125" style="525" customWidth="1"/>
    <col min="3602" max="3840" width="9" style="525"/>
    <col min="3841" max="3841" width="8.125" style="525" customWidth="1"/>
    <col min="3842" max="3857" width="7.125" style="525" customWidth="1"/>
    <col min="3858" max="4096" width="9" style="525"/>
    <col min="4097" max="4097" width="8.125" style="525" customWidth="1"/>
    <col min="4098" max="4113" width="7.125" style="525" customWidth="1"/>
    <col min="4114" max="4352" width="9" style="525"/>
    <col min="4353" max="4353" width="8.125" style="525" customWidth="1"/>
    <col min="4354" max="4369" width="7.125" style="525" customWidth="1"/>
    <col min="4370" max="4608" width="9" style="525"/>
    <col min="4609" max="4609" width="8.125" style="525" customWidth="1"/>
    <col min="4610" max="4625" width="7.125" style="525" customWidth="1"/>
    <col min="4626" max="4864" width="9" style="525"/>
    <col min="4865" max="4865" width="8.125" style="525" customWidth="1"/>
    <col min="4866" max="4881" width="7.125" style="525" customWidth="1"/>
    <col min="4882" max="5120" width="9" style="525"/>
    <col min="5121" max="5121" width="8.125" style="525" customWidth="1"/>
    <col min="5122" max="5137" width="7.125" style="525" customWidth="1"/>
    <col min="5138" max="5376" width="9" style="525"/>
    <col min="5377" max="5377" width="8.125" style="525" customWidth="1"/>
    <col min="5378" max="5393" width="7.125" style="525" customWidth="1"/>
    <col min="5394" max="5632" width="9" style="525"/>
    <col min="5633" max="5633" width="8.125" style="525" customWidth="1"/>
    <col min="5634" max="5649" width="7.125" style="525" customWidth="1"/>
    <col min="5650" max="5888" width="9" style="525"/>
    <col min="5889" max="5889" width="8.125" style="525" customWidth="1"/>
    <col min="5890" max="5905" width="7.125" style="525" customWidth="1"/>
    <col min="5906" max="6144" width="9" style="525"/>
    <col min="6145" max="6145" width="8.125" style="525" customWidth="1"/>
    <col min="6146" max="6161" width="7.125" style="525" customWidth="1"/>
    <col min="6162" max="6400" width="9" style="525"/>
    <col min="6401" max="6401" width="8.125" style="525" customWidth="1"/>
    <col min="6402" max="6417" width="7.125" style="525" customWidth="1"/>
    <col min="6418" max="6656" width="9" style="525"/>
    <col min="6657" max="6657" width="8.125" style="525" customWidth="1"/>
    <col min="6658" max="6673" width="7.125" style="525" customWidth="1"/>
    <col min="6674" max="6912" width="9" style="525"/>
    <col min="6913" max="6913" width="8.125" style="525" customWidth="1"/>
    <col min="6914" max="6929" width="7.125" style="525" customWidth="1"/>
    <col min="6930" max="7168" width="9" style="525"/>
    <col min="7169" max="7169" width="8.125" style="525" customWidth="1"/>
    <col min="7170" max="7185" width="7.125" style="525" customWidth="1"/>
    <col min="7186" max="7424" width="9" style="525"/>
    <col min="7425" max="7425" width="8.125" style="525" customWidth="1"/>
    <col min="7426" max="7441" width="7.125" style="525" customWidth="1"/>
    <col min="7442" max="7680" width="9" style="525"/>
    <col min="7681" max="7681" width="8.125" style="525" customWidth="1"/>
    <col min="7682" max="7697" width="7.125" style="525" customWidth="1"/>
    <col min="7698" max="7936" width="9" style="525"/>
    <col min="7937" max="7937" width="8.125" style="525" customWidth="1"/>
    <col min="7938" max="7953" width="7.125" style="525" customWidth="1"/>
    <col min="7954" max="8192" width="9" style="525"/>
    <col min="8193" max="8193" width="8.125" style="525" customWidth="1"/>
    <col min="8194" max="8209" width="7.125" style="525" customWidth="1"/>
    <col min="8210" max="8448" width="9" style="525"/>
    <col min="8449" max="8449" width="8.125" style="525" customWidth="1"/>
    <col min="8450" max="8465" width="7.125" style="525" customWidth="1"/>
    <col min="8466" max="8704" width="9" style="525"/>
    <col min="8705" max="8705" width="8.125" style="525" customWidth="1"/>
    <col min="8706" max="8721" width="7.125" style="525" customWidth="1"/>
    <col min="8722" max="8960" width="9" style="525"/>
    <col min="8961" max="8961" width="8.125" style="525" customWidth="1"/>
    <col min="8962" max="8977" width="7.125" style="525" customWidth="1"/>
    <col min="8978" max="9216" width="9" style="525"/>
    <col min="9217" max="9217" width="8.125" style="525" customWidth="1"/>
    <col min="9218" max="9233" width="7.125" style="525" customWidth="1"/>
    <col min="9234" max="9472" width="9" style="525"/>
    <col min="9473" max="9473" width="8.125" style="525" customWidth="1"/>
    <col min="9474" max="9489" width="7.125" style="525" customWidth="1"/>
    <col min="9490" max="9728" width="9" style="525"/>
    <col min="9729" max="9729" width="8.125" style="525" customWidth="1"/>
    <col min="9730" max="9745" width="7.125" style="525" customWidth="1"/>
    <col min="9746" max="9984" width="9" style="525"/>
    <col min="9985" max="9985" width="8.125" style="525" customWidth="1"/>
    <col min="9986" max="10001" width="7.125" style="525" customWidth="1"/>
    <col min="10002" max="10240" width="9" style="525"/>
    <col min="10241" max="10241" width="8.125" style="525" customWidth="1"/>
    <col min="10242" max="10257" width="7.125" style="525" customWidth="1"/>
    <col min="10258" max="10496" width="9" style="525"/>
    <col min="10497" max="10497" width="8.125" style="525" customWidth="1"/>
    <col min="10498" max="10513" width="7.125" style="525" customWidth="1"/>
    <col min="10514" max="10752" width="9" style="525"/>
    <col min="10753" max="10753" width="8.125" style="525" customWidth="1"/>
    <col min="10754" max="10769" width="7.125" style="525" customWidth="1"/>
    <col min="10770" max="11008" width="9" style="525"/>
    <col min="11009" max="11009" width="8.125" style="525" customWidth="1"/>
    <col min="11010" max="11025" width="7.125" style="525" customWidth="1"/>
    <col min="11026" max="11264" width="9" style="525"/>
    <col min="11265" max="11265" width="8.125" style="525" customWidth="1"/>
    <col min="11266" max="11281" width="7.125" style="525" customWidth="1"/>
    <col min="11282" max="11520" width="9" style="525"/>
    <col min="11521" max="11521" width="8.125" style="525" customWidth="1"/>
    <col min="11522" max="11537" width="7.125" style="525" customWidth="1"/>
    <col min="11538" max="11776" width="9" style="525"/>
    <col min="11777" max="11777" width="8.125" style="525" customWidth="1"/>
    <col min="11778" max="11793" width="7.125" style="525" customWidth="1"/>
    <col min="11794" max="12032" width="9" style="525"/>
    <col min="12033" max="12033" width="8.125" style="525" customWidth="1"/>
    <col min="12034" max="12049" width="7.125" style="525" customWidth="1"/>
    <col min="12050" max="12288" width="9" style="525"/>
    <col min="12289" max="12289" width="8.125" style="525" customWidth="1"/>
    <col min="12290" max="12305" width="7.125" style="525" customWidth="1"/>
    <col min="12306" max="12544" width="9" style="525"/>
    <col min="12545" max="12545" width="8.125" style="525" customWidth="1"/>
    <col min="12546" max="12561" width="7.125" style="525" customWidth="1"/>
    <col min="12562" max="12800" width="9" style="525"/>
    <col min="12801" max="12801" width="8.125" style="525" customWidth="1"/>
    <col min="12802" max="12817" width="7.125" style="525" customWidth="1"/>
    <col min="12818" max="13056" width="9" style="525"/>
    <col min="13057" max="13057" width="8.125" style="525" customWidth="1"/>
    <col min="13058" max="13073" width="7.125" style="525" customWidth="1"/>
    <col min="13074" max="13312" width="9" style="525"/>
    <col min="13313" max="13313" width="8.125" style="525" customWidth="1"/>
    <col min="13314" max="13329" width="7.125" style="525" customWidth="1"/>
    <col min="13330" max="13568" width="9" style="525"/>
    <col min="13569" max="13569" width="8.125" style="525" customWidth="1"/>
    <col min="13570" max="13585" width="7.125" style="525" customWidth="1"/>
    <col min="13586" max="13824" width="9" style="525"/>
    <col min="13825" max="13825" width="8.125" style="525" customWidth="1"/>
    <col min="13826" max="13841" width="7.125" style="525" customWidth="1"/>
    <col min="13842" max="14080" width="9" style="525"/>
    <col min="14081" max="14081" width="8.125" style="525" customWidth="1"/>
    <col min="14082" max="14097" width="7.125" style="525" customWidth="1"/>
    <col min="14098" max="14336" width="9" style="525"/>
    <col min="14337" max="14337" width="8.125" style="525" customWidth="1"/>
    <col min="14338" max="14353" width="7.125" style="525" customWidth="1"/>
    <col min="14354" max="14592" width="9" style="525"/>
    <col min="14593" max="14593" width="8.125" style="525" customWidth="1"/>
    <col min="14594" max="14609" width="7.125" style="525" customWidth="1"/>
    <col min="14610" max="14848" width="9" style="525"/>
    <col min="14849" max="14849" width="8.125" style="525" customWidth="1"/>
    <col min="14850" max="14865" width="7.125" style="525" customWidth="1"/>
    <col min="14866" max="15104" width="9" style="525"/>
    <col min="15105" max="15105" width="8.125" style="525" customWidth="1"/>
    <col min="15106" max="15121" width="7.125" style="525" customWidth="1"/>
    <col min="15122" max="15360" width="9" style="525"/>
    <col min="15361" max="15361" width="8.125" style="525" customWidth="1"/>
    <col min="15362" max="15377" width="7.125" style="525" customWidth="1"/>
    <col min="15378" max="15616" width="9" style="525"/>
    <col min="15617" max="15617" width="8.125" style="525" customWidth="1"/>
    <col min="15618" max="15633" width="7.125" style="525" customWidth="1"/>
    <col min="15634" max="15872" width="9" style="525"/>
    <col min="15873" max="15873" width="8.125" style="525" customWidth="1"/>
    <col min="15874" max="15889" width="7.125" style="525" customWidth="1"/>
    <col min="15890" max="16128" width="9" style="525"/>
    <col min="16129" max="16129" width="8.125" style="525" customWidth="1"/>
    <col min="16130" max="16145" width="7.125" style="525" customWidth="1"/>
    <col min="16146" max="16384" width="9" style="525"/>
  </cols>
  <sheetData>
    <row r="1" spans="1:17" ht="20.25" customHeight="1">
      <c r="A1" s="829" t="s">
        <v>293</v>
      </c>
      <c r="B1" s="829"/>
      <c r="C1" s="829"/>
      <c r="D1" s="829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20.25" customHeight="1">
      <c r="A2" s="819" t="s">
        <v>294</v>
      </c>
      <c r="B2" s="819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17" ht="20.25" customHeight="1">
      <c r="A3" s="333" t="s">
        <v>10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s="24" customFormat="1" ht="32.25" customHeight="1">
      <c r="A4" s="820" t="s">
        <v>9</v>
      </c>
      <c r="B4" s="822" t="s">
        <v>670</v>
      </c>
      <c r="C4" s="823"/>
      <c r="D4" s="823"/>
      <c r="E4" s="823"/>
      <c r="F4" s="823"/>
      <c r="G4" s="823"/>
      <c r="H4" s="823"/>
      <c r="I4" s="823"/>
      <c r="J4" s="824"/>
      <c r="K4" s="822" t="s">
        <v>671</v>
      </c>
      <c r="L4" s="823"/>
      <c r="M4" s="823"/>
      <c r="N4" s="823"/>
      <c r="O4" s="823"/>
      <c r="P4" s="823"/>
      <c r="Q4" s="823"/>
    </row>
    <row r="5" spans="1:17" s="24" customFormat="1" ht="48.75" customHeight="1">
      <c r="A5" s="821"/>
      <c r="B5" s="441" t="s">
        <v>33</v>
      </c>
      <c r="C5" s="442" t="s">
        <v>296</v>
      </c>
      <c r="D5" s="443" t="s">
        <v>354</v>
      </c>
      <c r="E5" s="443" t="s">
        <v>672</v>
      </c>
      <c r="F5" s="443" t="s">
        <v>297</v>
      </c>
      <c r="G5" s="442" t="s">
        <v>298</v>
      </c>
      <c r="H5" s="443" t="s">
        <v>548</v>
      </c>
      <c r="I5" s="442" t="s">
        <v>299</v>
      </c>
      <c r="J5" s="442" t="s">
        <v>35</v>
      </c>
      <c r="K5" s="441" t="s">
        <v>33</v>
      </c>
      <c r="L5" s="442" t="s">
        <v>300</v>
      </c>
      <c r="M5" s="442" t="s">
        <v>301</v>
      </c>
      <c r="N5" s="830" t="s">
        <v>302</v>
      </c>
      <c r="O5" s="831"/>
      <c r="P5" s="442" t="s">
        <v>303</v>
      </c>
      <c r="Q5" s="522" t="s">
        <v>35</v>
      </c>
    </row>
    <row r="6" spans="1:17" ht="27" customHeight="1">
      <c r="A6" s="196" t="s">
        <v>0</v>
      </c>
      <c r="B6" s="278">
        <f>SUM(C6:J6)</f>
        <v>5</v>
      </c>
      <c r="C6" s="260">
        <v>0</v>
      </c>
      <c r="D6" s="260">
        <v>0</v>
      </c>
      <c r="E6" s="260">
        <v>2</v>
      </c>
      <c r="F6" s="260">
        <v>0</v>
      </c>
      <c r="G6" s="260">
        <v>0</v>
      </c>
      <c r="H6" s="260">
        <v>0</v>
      </c>
      <c r="I6" s="260">
        <v>0</v>
      </c>
      <c r="J6" s="260">
        <v>3</v>
      </c>
      <c r="K6" s="171">
        <f>SUM(L6:Q6)</f>
        <v>6</v>
      </c>
      <c r="L6" s="260">
        <v>0</v>
      </c>
      <c r="M6" s="260">
        <v>4</v>
      </c>
      <c r="N6" s="646">
        <v>1</v>
      </c>
      <c r="O6" s="647"/>
      <c r="P6" s="260">
        <v>1</v>
      </c>
      <c r="Q6" s="154">
        <v>0</v>
      </c>
    </row>
    <row r="7" spans="1:17" ht="27" customHeight="1">
      <c r="A7" s="196" t="s">
        <v>252</v>
      </c>
      <c r="B7" s="279">
        <f t="shared" ref="B7" si="0">SUM(C7:K7)</f>
        <v>0</v>
      </c>
      <c r="C7" s="280">
        <v>0</v>
      </c>
      <c r="D7" s="280">
        <v>0</v>
      </c>
      <c r="E7" s="280">
        <v>0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>
        <f t="shared" ref="L7:L8" si="1">SUM(M7:Q7)</f>
        <v>0</v>
      </c>
      <c r="M7" s="280">
        <v>0</v>
      </c>
      <c r="N7" s="648">
        <v>0</v>
      </c>
      <c r="O7" s="649"/>
      <c r="P7" s="280">
        <v>0</v>
      </c>
      <c r="Q7" s="281">
        <v>0</v>
      </c>
    </row>
    <row r="8" spans="1:17" ht="27" customHeight="1">
      <c r="A8" s="196" t="s">
        <v>262</v>
      </c>
      <c r="B8" s="444">
        <v>0</v>
      </c>
      <c r="C8" s="445">
        <v>0</v>
      </c>
      <c r="D8" s="445">
        <v>0</v>
      </c>
      <c r="E8" s="445"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f t="shared" si="1"/>
        <v>0</v>
      </c>
      <c r="M8" s="445">
        <v>0</v>
      </c>
      <c r="N8" s="648">
        <v>0</v>
      </c>
      <c r="O8" s="649"/>
      <c r="P8" s="445">
        <v>0</v>
      </c>
      <c r="Q8" s="446">
        <v>0</v>
      </c>
    </row>
    <row r="9" spans="1:17" ht="27" customHeight="1">
      <c r="A9" s="196" t="s">
        <v>686</v>
      </c>
      <c r="B9" s="279">
        <v>0</v>
      </c>
      <c r="C9" s="280">
        <v>0</v>
      </c>
      <c r="D9" s="280">
        <v>0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648">
        <v>0</v>
      </c>
      <c r="O9" s="649"/>
      <c r="P9" s="280">
        <v>0</v>
      </c>
      <c r="Q9" s="281">
        <v>0</v>
      </c>
    </row>
    <row r="10" spans="1:17" ht="27" customHeight="1">
      <c r="A10" s="656" t="s">
        <v>787</v>
      </c>
      <c r="B10" s="279">
        <v>0</v>
      </c>
      <c r="C10" s="280">
        <v>0</v>
      </c>
      <c r="D10" s="280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827" t="s">
        <v>792</v>
      </c>
      <c r="O10" s="828"/>
      <c r="P10" s="280">
        <v>0</v>
      </c>
      <c r="Q10" s="281">
        <v>0</v>
      </c>
    </row>
    <row r="11" spans="1:17" s="28" customFormat="1" ht="24" customHeight="1">
      <c r="A11" s="590" t="s">
        <v>791</v>
      </c>
      <c r="B11" s="665">
        <v>1</v>
      </c>
      <c r="C11" s="666"/>
      <c r="D11" s="666"/>
      <c r="E11" s="666">
        <v>1</v>
      </c>
      <c r="F11" s="666"/>
      <c r="G11" s="666"/>
      <c r="H11" s="666"/>
      <c r="I11" s="666"/>
      <c r="J11" s="666"/>
      <c r="K11" s="666">
        <v>1</v>
      </c>
      <c r="L11" s="666"/>
      <c r="M11" s="666">
        <v>1</v>
      </c>
      <c r="N11" s="825"/>
      <c r="O11" s="826"/>
      <c r="P11" s="666">
        <v>1</v>
      </c>
      <c r="Q11" s="667"/>
    </row>
    <row r="12" spans="1:17" ht="20.25" customHeight="1">
      <c r="A12" s="524"/>
      <c r="B12" s="526"/>
      <c r="C12" s="526"/>
      <c r="D12" s="526"/>
      <c r="E12" s="526"/>
      <c r="F12" s="526"/>
      <c r="G12" s="526"/>
      <c r="H12" s="526"/>
      <c r="I12" s="526"/>
      <c r="J12" s="524"/>
      <c r="K12" s="27"/>
      <c r="L12" s="27"/>
      <c r="M12" s="27"/>
      <c r="N12" s="27"/>
      <c r="O12" s="27"/>
      <c r="P12" s="27"/>
      <c r="Q12" s="27"/>
    </row>
    <row r="13" spans="1:17" ht="20.25" customHeight="1">
      <c r="A13" s="819" t="s">
        <v>304</v>
      </c>
      <c r="B13" s="819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</row>
    <row r="14" spans="1:17" ht="32.25" customHeight="1">
      <c r="A14" s="333" t="s">
        <v>295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</row>
    <row r="15" spans="1:17" ht="48" customHeight="1">
      <c r="A15" s="820" t="s">
        <v>9</v>
      </c>
      <c r="B15" s="822" t="s">
        <v>670</v>
      </c>
      <c r="C15" s="823"/>
      <c r="D15" s="823"/>
      <c r="E15" s="823"/>
      <c r="F15" s="823"/>
      <c r="G15" s="823"/>
      <c r="H15" s="823"/>
      <c r="I15" s="823"/>
      <c r="J15" s="824"/>
      <c r="K15" s="822" t="s">
        <v>671</v>
      </c>
      <c r="L15" s="823"/>
      <c r="M15" s="823"/>
      <c r="N15" s="823"/>
      <c r="O15" s="823"/>
      <c r="P15" s="823"/>
      <c r="Q15" s="823"/>
    </row>
    <row r="16" spans="1:17" ht="27" customHeight="1">
      <c r="A16" s="821"/>
      <c r="B16" s="441" t="s">
        <v>33</v>
      </c>
      <c r="C16" s="443" t="s">
        <v>738</v>
      </c>
      <c r="D16" s="443" t="s">
        <v>739</v>
      </c>
      <c r="E16" s="443" t="s">
        <v>306</v>
      </c>
      <c r="F16" s="443" t="s">
        <v>742</v>
      </c>
      <c r="G16" s="443" t="s">
        <v>741</v>
      </c>
      <c r="H16" s="443" t="s">
        <v>740</v>
      </c>
      <c r="I16" s="442" t="s">
        <v>305</v>
      </c>
      <c r="J16" s="442" t="s">
        <v>35</v>
      </c>
      <c r="K16" s="441" t="s">
        <v>33</v>
      </c>
      <c r="L16" s="443" t="s">
        <v>307</v>
      </c>
      <c r="M16" s="442" t="s">
        <v>308</v>
      </c>
      <c r="N16" s="442" t="s">
        <v>309</v>
      </c>
      <c r="O16" s="442" t="s">
        <v>302</v>
      </c>
      <c r="P16" s="442" t="s">
        <v>303</v>
      </c>
      <c r="Q16" s="522" t="s">
        <v>35</v>
      </c>
    </row>
    <row r="17" spans="1:17" ht="27" customHeight="1">
      <c r="A17" s="196" t="s">
        <v>0</v>
      </c>
      <c r="B17" s="178">
        <f>SUM(C17:J17)</f>
        <v>5</v>
      </c>
      <c r="C17" s="260">
        <v>1</v>
      </c>
      <c r="D17" s="260">
        <v>0</v>
      </c>
      <c r="E17" s="260">
        <v>3</v>
      </c>
      <c r="F17" s="260">
        <v>0</v>
      </c>
      <c r="G17" s="260">
        <v>0</v>
      </c>
      <c r="H17" s="260">
        <v>0</v>
      </c>
      <c r="I17" s="260">
        <v>0</v>
      </c>
      <c r="J17" s="260">
        <v>1</v>
      </c>
      <c r="K17" s="160">
        <f>SUM(L16:R16)</f>
        <v>0</v>
      </c>
      <c r="L17" s="260">
        <v>0</v>
      </c>
      <c r="M17" s="260">
        <v>0</v>
      </c>
      <c r="N17" s="260">
        <v>3</v>
      </c>
      <c r="O17" s="260">
        <v>0</v>
      </c>
      <c r="P17" s="260">
        <v>0</v>
      </c>
      <c r="Q17" s="646">
        <v>2</v>
      </c>
    </row>
    <row r="18" spans="1:17" ht="27" customHeight="1">
      <c r="A18" s="196" t="s">
        <v>252</v>
      </c>
      <c r="B18" s="282">
        <f t="shared" ref="B18" si="2">SUM(C18:J18)</f>
        <v>5</v>
      </c>
      <c r="C18" s="280">
        <v>0</v>
      </c>
      <c r="D18" s="280">
        <v>0</v>
      </c>
      <c r="E18" s="280">
        <v>3</v>
      </c>
      <c r="F18" s="280">
        <v>0</v>
      </c>
      <c r="G18" s="280">
        <v>0</v>
      </c>
      <c r="H18" s="280">
        <v>0</v>
      </c>
      <c r="I18" s="280">
        <v>2</v>
      </c>
      <c r="J18" s="283">
        <v>0</v>
      </c>
      <c r="K18" s="283">
        <f t="shared" ref="K18" si="3">SUM(L18:Q18)</f>
        <v>9</v>
      </c>
      <c r="L18" s="280">
        <v>0</v>
      </c>
      <c r="M18" s="280">
        <v>1</v>
      </c>
      <c r="N18" s="280">
        <v>1</v>
      </c>
      <c r="O18" s="280">
        <v>4</v>
      </c>
      <c r="P18" s="283">
        <v>3</v>
      </c>
      <c r="Q18" s="281">
        <v>0</v>
      </c>
    </row>
    <row r="19" spans="1:17" ht="27" customHeight="1">
      <c r="A19" s="431" t="s">
        <v>262</v>
      </c>
      <c r="B19" s="282">
        <v>0</v>
      </c>
      <c r="C19" s="280">
        <v>0</v>
      </c>
      <c r="D19" s="280">
        <v>0</v>
      </c>
      <c r="E19" s="280">
        <v>0</v>
      </c>
      <c r="F19" s="280">
        <v>0</v>
      </c>
      <c r="G19" s="280">
        <v>0</v>
      </c>
      <c r="H19" s="280">
        <v>0</v>
      </c>
      <c r="I19" s="280">
        <v>0</v>
      </c>
      <c r="J19" s="283">
        <v>0</v>
      </c>
      <c r="K19" s="283">
        <v>0</v>
      </c>
      <c r="L19" s="280">
        <v>0</v>
      </c>
      <c r="M19" s="280">
        <v>0</v>
      </c>
      <c r="N19" s="280">
        <v>0</v>
      </c>
      <c r="O19" s="280">
        <v>0</v>
      </c>
      <c r="P19" s="283">
        <v>0</v>
      </c>
      <c r="Q19" s="281">
        <v>0</v>
      </c>
    </row>
    <row r="20" spans="1:17" ht="27" customHeight="1">
      <c r="A20" s="196" t="s">
        <v>686</v>
      </c>
      <c r="B20" s="668">
        <v>4</v>
      </c>
      <c r="C20" s="663">
        <v>0</v>
      </c>
      <c r="D20" s="663">
        <v>0</v>
      </c>
      <c r="E20" s="663">
        <v>2</v>
      </c>
      <c r="F20" s="663">
        <v>1</v>
      </c>
      <c r="G20" s="663">
        <v>0</v>
      </c>
      <c r="H20" s="663">
        <v>0</v>
      </c>
      <c r="I20" s="663">
        <v>0</v>
      </c>
      <c r="J20" s="630">
        <v>1</v>
      </c>
      <c r="K20" s="630">
        <v>4</v>
      </c>
      <c r="L20" s="663">
        <v>0</v>
      </c>
      <c r="M20" s="663">
        <v>1</v>
      </c>
      <c r="N20" s="663">
        <v>1</v>
      </c>
      <c r="O20" s="663">
        <v>0</v>
      </c>
      <c r="P20" s="630">
        <v>1</v>
      </c>
      <c r="Q20" s="298">
        <v>1</v>
      </c>
    </row>
    <row r="21" spans="1:17" ht="24.75" customHeight="1">
      <c r="A21" s="656" t="s">
        <v>787</v>
      </c>
      <c r="B21" s="668">
        <v>3</v>
      </c>
      <c r="C21" s="663">
        <v>0</v>
      </c>
      <c r="D21" s="663">
        <v>0</v>
      </c>
      <c r="E21" s="663">
        <v>3</v>
      </c>
      <c r="F21" s="663">
        <v>0</v>
      </c>
      <c r="G21" s="663">
        <v>0</v>
      </c>
      <c r="H21" s="663">
        <v>0</v>
      </c>
      <c r="I21" s="663">
        <v>0</v>
      </c>
      <c r="J21" s="630">
        <v>0</v>
      </c>
      <c r="K21" s="630">
        <v>6</v>
      </c>
      <c r="L21" s="663">
        <v>0</v>
      </c>
      <c r="M21" s="663">
        <v>0</v>
      </c>
      <c r="N21" s="663">
        <v>3</v>
      </c>
      <c r="O21" s="663">
        <v>0</v>
      </c>
      <c r="P21" s="630">
        <v>3</v>
      </c>
      <c r="Q21" s="298">
        <v>0</v>
      </c>
    </row>
    <row r="22" spans="1:17" ht="24.75" customHeight="1">
      <c r="A22" s="590" t="s">
        <v>791</v>
      </c>
      <c r="B22" s="502">
        <v>2</v>
      </c>
      <c r="C22" s="663">
        <v>0</v>
      </c>
      <c r="D22" s="663">
        <v>0</v>
      </c>
      <c r="E22" s="495">
        <v>2</v>
      </c>
      <c r="F22" s="663">
        <v>0</v>
      </c>
      <c r="G22" s="663">
        <v>0</v>
      </c>
      <c r="H22" s="663">
        <v>0</v>
      </c>
      <c r="I22" s="663">
        <v>0</v>
      </c>
      <c r="J22" s="630">
        <v>0</v>
      </c>
      <c r="K22" s="494">
        <v>2</v>
      </c>
      <c r="L22" s="663">
        <v>0</v>
      </c>
      <c r="M22" s="663">
        <v>0</v>
      </c>
      <c r="N22" s="495">
        <v>2</v>
      </c>
      <c r="O22" s="495">
        <v>0</v>
      </c>
      <c r="P22" s="494">
        <v>0</v>
      </c>
      <c r="Q22" s="500">
        <v>0</v>
      </c>
    </row>
    <row r="23" spans="1:17" ht="18.75" customHeight="1">
      <c r="A23" s="526"/>
      <c r="B23" s="29"/>
      <c r="C23" s="366"/>
      <c r="D23" s="366"/>
      <c r="E23" s="366"/>
      <c r="F23" s="366"/>
      <c r="G23" s="366"/>
      <c r="H23" s="366"/>
      <c r="I23" s="366"/>
      <c r="J23" s="29"/>
      <c r="K23" s="29"/>
      <c r="L23" s="366"/>
      <c r="M23" s="366"/>
      <c r="N23" s="366"/>
      <c r="O23" s="366"/>
      <c r="P23" s="29"/>
      <c r="Q23" s="29"/>
    </row>
    <row r="24" spans="1:17">
      <c r="A24" s="793" t="s">
        <v>514</v>
      </c>
      <c r="B24" s="793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</row>
    <row r="25" spans="1:17">
      <c r="A25" s="588" t="s">
        <v>786</v>
      </c>
    </row>
  </sheetData>
  <mergeCells count="13">
    <mergeCell ref="N11:O11"/>
    <mergeCell ref="N10:O10"/>
    <mergeCell ref="A1:D1"/>
    <mergeCell ref="A2:B2"/>
    <mergeCell ref="A4:A5"/>
    <mergeCell ref="B4:J4"/>
    <mergeCell ref="K4:Q4"/>
    <mergeCell ref="N5:O5"/>
    <mergeCell ref="A13:B13"/>
    <mergeCell ref="A15:A16"/>
    <mergeCell ref="B15:J15"/>
    <mergeCell ref="K15:Q15"/>
    <mergeCell ref="A24:B24"/>
  </mergeCells>
  <phoneticPr fontId="3" type="noConversion"/>
  <pageMargins left="0.74803149606299213" right="0.74803149606299213" top="0.49" bottom="0.45" header="0.51181102362204722" footer="0.51181102362204722"/>
  <pageSetup paperSize="9" scale="76" orientation="landscape" horizontalDpi="300" verticalDpi="30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"/>
  <sheetViews>
    <sheetView zoomScaleNormal="100" workbookViewId="0">
      <selection activeCell="B12" sqref="B12:Q12"/>
    </sheetView>
  </sheetViews>
  <sheetFormatPr defaultRowHeight="13.5"/>
  <cols>
    <col min="1" max="1" width="11" style="20" customWidth="1"/>
    <col min="2" max="2" width="6.5" style="20" customWidth="1"/>
    <col min="3" max="3" width="7.5" style="20" customWidth="1"/>
    <col min="4" max="4" width="9" style="20" customWidth="1"/>
    <col min="5" max="5" width="8.125" style="20" customWidth="1"/>
    <col min="6" max="6" width="9.25" style="20" customWidth="1"/>
    <col min="7" max="7" width="6.5" style="20" customWidth="1"/>
    <col min="8" max="8" width="8" style="20" customWidth="1"/>
    <col min="9" max="9" width="7.75" style="20" customWidth="1"/>
    <col min="10" max="10" width="8.125" style="20" customWidth="1"/>
    <col min="11" max="11" width="9" style="20" customWidth="1"/>
    <col min="12" max="12" width="7.25" style="20" customWidth="1"/>
    <col min="13" max="13" width="8.875" style="20" customWidth="1"/>
    <col min="14" max="14" width="7.375" style="20" customWidth="1"/>
    <col min="15" max="17" width="9.125" style="20" customWidth="1"/>
    <col min="18" max="256" width="9" style="20"/>
    <col min="257" max="257" width="9.125" style="20" customWidth="1"/>
    <col min="258" max="259" width="6.5" style="20" customWidth="1"/>
    <col min="260" max="260" width="7.125" style="20" customWidth="1"/>
    <col min="261" max="261" width="6.5" style="20" customWidth="1"/>
    <col min="262" max="262" width="7.125" style="20" customWidth="1"/>
    <col min="263" max="268" width="6.5" style="20" customWidth="1"/>
    <col min="269" max="269" width="7.125" style="20" customWidth="1"/>
    <col min="270" max="270" width="6.5" style="20" customWidth="1"/>
    <col min="271" max="273" width="7.125" style="20" customWidth="1"/>
    <col min="274" max="512" width="9" style="20"/>
    <col min="513" max="513" width="9.125" style="20" customWidth="1"/>
    <col min="514" max="515" width="6.5" style="20" customWidth="1"/>
    <col min="516" max="516" width="7.125" style="20" customWidth="1"/>
    <col min="517" max="517" width="6.5" style="20" customWidth="1"/>
    <col min="518" max="518" width="7.125" style="20" customWidth="1"/>
    <col min="519" max="524" width="6.5" style="20" customWidth="1"/>
    <col min="525" max="525" width="7.125" style="20" customWidth="1"/>
    <col min="526" max="526" width="6.5" style="20" customWidth="1"/>
    <col min="527" max="529" width="7.125" style="20" customWidth="1"/>
    <col min="530" max="768" width="9" style="20"/>
    <col min="769" max="769" width="9.125" style="20" customWidth="1"/>
    <col min="770" max="771" width="6.5" style="20" customWidth="1"/>
    <col min="772" max="772" width="7.125" style="20" customWidth="1"/>
    <col min="773" max="773" width="6.5" style="20" customWidth="1"/>
    <col min="774" max="774" width="7.125" style="20" customWidth="1"/>
    <col min="775" max="780" width="6.5" style="20" customWidth="1"/>
    <col min="781" max="781" width="7.125" style="20" customWidth="1"/>
    <col min="782" max="782" width="6.5" style="20" customWidth="1"/>
    <col min="783" max="785" width="7.125" style="20" customWidth="1"/>
    <col min="786" max="1024" width="9" style="20"/>
    <col min="1025" max="1025" width="9.125" style="20" customWidth="1"/>
    <col min="1026" max="1027" width="6.5" style="20" customWidth="1"/>
    <col min="1028" max="1028" width="7.125" style="20" customWidth="1"/>
    <col min="1029" max="1029" width="6.5" style="20" customWidth="1"/>
    <col min="1030" max="1030" width="7.125" style="20" customWidth="1"/>
    <col min="1031" max="1036" width="6.5" style="20" customWidth="1"/>
    <col min="1037" max="1037" width="7.125" style="20" customWidth="1"/>
    <col min="1038" max="1038" width="6.5" style="20" customWidth="1"/>
    <col min="1039" max="1041" width="7.125" style="20" customWidth="1"/>
    <col min="1042" max="1280" width="9" style="20"/>
    <col min="1281" max="1281" width="9.125" style="20" customWidth="1"/>
    <col min="1282" max="1283" width="6.5" style="20" customWidth="1"/>
    <col min="1284" max="1284" width="7.125" style="20" customWidth="1"/>
    <col min="1285" max="1285" width="6.5" style="20" customWidth="1"/>
    <col min="1286" max="1286" width="7.125" style="20" customWidth="1"/>
    <col min="1287" max="1292" width="6.5" style="20" customWidth="1"/>
    <col min="1293" max="1293" width="7.125" style="20" customWidth="1"/>
    <col min="1294" max="1294" width="6.5" style="20" customWidth="1"/>
    <col min="1295" max="1297" width="7.125" style="20" customWidth="1"/>
    <col min="1298" max="1536" width="9" style="20"/>
    <col min="1537" max="1537" width="9.125" style="20" customWidth="1"/>
    <col min="1538" max="1539" width="6.5" style="20" customWidth="1"/>
    <col min="1540" max="1540" width="7.125" style="20" customWidth="1"/>
    <col min="1541" max="1541" width="6.5" style="20" customWidth="1"/>
    <col min="1542" max="1542" width="7.125" style="20" customWidth="1"/>
    <col min="1543" max="1548" width="6.5" style="20" customWidth="1"/>
    <col min="1549" max="1549" width="7.125" style="20" customWidth="1"/>
    <col min="1550" max="1550" width="6.5" style="20" customWidth="1"/>
    <col min="1551" max="1553" width="7.125" style="20" customWidth="1"/>
    <col min="1554" max="1792" width="9" style="20"/>
    <col min="1793" max="1793" width="9.125" style="20" customWidth="1"/>
    <col min="1794" max="1795" width="6.5" style="20" customWidth="1"/>
    <col min="1796" max="1796" width="7.125" style="20" customWidth="1"/>
    <col min="1797" max="1797" width="6.5" style="20" customWidth="1"/>
    <col min="1798" max="1798" width="7.125" style="20" customWidth="1"/>
    <col min="1799" max="1804" width="6.5" style="20" customWidth="1"/>
    <col min="1805" max="1805" width="7.125" style="20" customWidth="1"/>
    <col min="1806" max="1806" width="6.5" style="20" customWidth="1"/>
    <col min="1807" max="1809" width="7.125" style="20" customWidth="1"/>
    <col min="1810" max="2048" width="9" style="20"/>
    <col min="2049" max="2049" width="9.125" style="20" customWidth="1"/>
    <col min="2050" max="2051" width="6.5" style="20" customWidth="1"/>
    <col min="2052" max="2052" width="7.125" style="20" customWidth="1"/>
    <col min="2053" max="2053" width="6.5" style="20" customWidth="1"/>
    <col min="2054" max="2054" width="7.125" style="20" customWidth="1"/>
    <col min="2055" max="2060" width="6.5" style="20" customWidth="1"/>
    <col min="2061" max="2061" width="7.125" style="20" customWidth="1"/>
    <col min="2062" max="2062" width="6.5" style="20" customWidth="1"/>
    <col min="2063" max="2065" width="7.125" style="20" customWidth="1"/>
    <col min="2066" max="2304" width="9" style="20"/>
    <col min="2305" max="2305" width="9.125" style="20" customWidth="1"/>
    <col min="2306" max="2307" width="6.5" style="20" customWidth="1"/>
    <col min="2308" max="2308" width="7.125" style="20" customWidth="1"/>
    <col min="2309" max="2309" width="6.5" style="20" customWidth="1"/>
    <col min="2310" max="2310" width="7.125" style="20" customWidth="1"/>
    <col min="2311" max="2316" width="6.5" style="20" customWidth="1"/>
    <col min="2317" max="2317" width="7.125" style="20" customWidth="1"/>
    <col min="2318" max="2318" width="6.5" style="20" customWidth="1"/>
    <col min="2319" max="2321" width="7.125" style="20" customWidth="1"/>
    <col min="2322" max="2560" width="9" style="20"/>
    <col min="2561" max="2561" width="9.125" style="20" customWidth="1"/>
    <col min="2562" max="2563" width="6.5" style="20" customWidth="1"/>
    <col min="2564" max="2564" width="7.125" style="20" customWidth="1"/>
    <col min="2565" max="2565" width="6.5" style="20" customWidth="1"/>
    <col min="2566" max="2566" width="7.125" style="20" customWidth="1"/>
    <col min="2567" max="2572" width="6.5" style="20" customWidth="1"/>
    <col min="2573" max="2573" width="7.125" style="20" customWidth="1"/>
    <col min="2574" max="2574" width="6.5" style="20" customWidth="1"/>
    <col min="2575" max="2577" width="7.125" style="20" customWidth="1"/>
    <col min="2578" max="2816" width="9" style="20"/>
    <col min="2817" max="2817" width="9.125" style="20" customWidth="1"/>
    <col min="2818" max="2819" width="6.5" style="20" customWidth="1"/>
    <col min="2820" max="2820" width="7.125" style="20" customWidth="1"/>
    <col min="2821" max="2821" width="6.5" style="20" customWidth="1"/>
    <col min="2822" max="2822" width="7.125" style="20" customWidth="1"/>
    <col min="2823" max="2828" width="6.5" style="20" customWidth="1"/>
    <col min="2829" max="2829" width="7.125" style="20" customWidth="1"/>
    <col min="2830" max="2830" width="6.5" style="20" customWidth="1"/>
    <col min="2831" max="2833" width="7.125" style="20" customWidth="1"/>
    <col min="2834" max="3072" width="9" style="20"/>
    <col min="3073" max="3073" width="9.125" style="20" customWidth="1"/>
    <col min="3074" max="3075" width="6.5" style="20" customWidth="1"/>
    <col min="3076" max="3076" width="7.125" style="20" customWidth="1"/>
    <col min="3077" max="3077" width="6.5" style="20" customWidth="1"/>
    <col min="3078" max="3078" width="7.125" style="20" customWidth="1"/>
    <col min="3079" max="3084" width="6.5" style="20" customWidth="1"/>
    <col min="3085" max="3085" width="7.125" style="20" customWidth="1"/>
    <col min="3086" max="3086" width="6.5" style="20" customWidth="1"/>
    <col min="3087" max="3089" width="7.125" style="20" customWidth="1"/>
    <col min="3090" max="3328" width="9" style="20"/>
    <col min="3329" max="3329" width="9.125" style="20" customWidth="1"/>
    <col min="3330" max="3331" width="6.5" style="20" customWidth="1"/>
    <col min="3332" max="3332" width="7.125" style="20" customWidth="1"/>
    <col min="3333" max="3333" width="6.5" style="20" customWidth="1"/>
    <col min="3334" max="3334" width="7.125" style="20" customWidth="1"/>
    <col min="3335" max="3340" width="6.5" style="20" customWidth="1"/>
    <col min="3341" max="3341" width="7.125" style="20" customWidth="1"/>
    <col min="3342" max="3342" width="6.5" style="20" customWidth="1"/>
    <col min="3343" max="3345" width="7.125" style="20" customWidth="1"/>
    <col min="3346" max="3584" width="9" style="20"/>
    <col min="3585" max="3585" width="9.125" style="20" customWidth="1"/>
    <col min="3586" max="3587" width="6.5" style="20" customWidth="1"/>
    <col min="3588" max="3588" width="7.125" style="20" customWidth="1"/>
    <col min="3589" max="3589" width="6.5" style="20" customWidth="1"/>
    <col min="3590" max="3590" width="7.125" style="20" customWidth="1"/>
    <col min="3591" max="3596" width="6.5" style="20" customWidth="1"/>
    <col min="3597" max="3597" width="7.125" style="20" customWidth="1"/>
    <col min="3598" max="3598" width="6.5" style="20" customWidth="1"/>
    <col min="3599" max="3601" width="7.125" style="20" customWidth="1"/>
    <col min="3602" max="3840" width="9" style="20"/>
    <col min="3841" max="3841" width="9.125" style="20" customWidth="1"/>
    <col min="3842" max="3843" width="6.5" style="20" customWidth="1"/>
    <col min="3844" max="3844" width="7.125" style="20" customWidth="1"/>
    <col min="3845" max="3845" width="6.5" style="20" customWidth="1"/>
    <col min="3846" max="3846" width="7.125" style="20" customWidth="1"/>
    <col min="3847" max="3852" width="6.5" style="20" customWidth="1"/>
    <col min="3853" max="3853" width="7.125" style="20" customWidth="1"/>
    <col min="3854" max="3854" width="6.5" style="20" customWidth="1"/>
    <col min="3855" max="3857" width="7.125" style="20" customWidth="1"/>
    <col min="3858" max="4096" width="9" style="20"/>
    <col min="4097" max="4097" width="9.125" style="20" customWidth="1"/>
    <col min="4098" max="4099" width="6.5" style="20" customWidth="1"/>
    <col min="4100" max="4100" width="7.125" style="20" customWidth="1"/>
    <col min="4101" max="4101" width="6.5" style="20" customWidth="1"/>
    <col min="4102" max="4102" width="7.125" style="20" customWidth="1"/>
    <col min="4103" max="4108" width="6.5" style="20" customWidth="1"/>
    <col min="4109" max="4109" width="7.125" style="20" customWidth="1"/>
    <col min="4110" max="4110" width="6.5" style="20" customWidth="1"/>
    <col min="4111" max="4113" width="7.125" style="20" customWidth="1"/>
    <col min="4114" max="4352" width="9" style="20"/>
    <col min="4353" max="4353" width="9.125" style="20" customWidth="1"/>
    <col min="4354" max="4355" width="6.5" style="20" customWidth="1"/>
    <col min="4356" max="4356" width="7.125" style="20" customWidth="1"/>
    <col min="4357" max="4357" width="6.5" style="20" customWidth="1"/>
    <col min="4358" max="4358" width="7.125" style="20" customWidth="1"/>
    <col min="4359" max="4364" width="6.5" style="20" customWidth="1"/>
    <col min="4365" max="4365" width="7.125" style="20" customWidth="1"/>
    <col min="4366" max="4366" width="6.5" style="20" customWidth="1"/>
    <col min="4367" max="4369" width="7.125" style="20" customWidth="1"/>
    <col min="4370" max="4608" width="9" style="20"/>
    <col min="4609" max="4609" width="9.125" style="20" customWidth="1"/>
    <col min="4610" max="4611" width="6.5" style="20" customWidth="1"/>
    <col min="4612" max="4612" width="7.125" style="20" customWidth="1"/>
    <col min="4613" max="4613" width="6.5" style="20" customWidth="1"/>
    <col min="4614" max="4614" width="7.125" style="20" customWidth="1"/>
    <col min="4615" max="4620" width="6.5" style="20" customWidth="1"/>
    <col min="4621" max="4621" width="7.125" style="20" customWidth="1"/>
    <col min="4622" max="4622" width="6.5" style="20" customWidth="1"/>
    <col min="4623" max="4625" width="7.125" style="20" customWidth="1"/>
    <col min="4626" max="4864" width="9" style="20"/>
    <col min="4865" max="4865" width="9.125" style="20" customWidth="1"/>
    <col min="4866" max="4867" width="6.5" style="20" customWidth="1"/>
    <col min="4868" max="4868" width="7.125" style="20" customWidth="1"/>
    <col min="4869" max="4869" width="6.5" style="20" customWidth="1"/>
    <col min="4870" max="4870" width="7.125" style="20" customWidth="1"/>
    <col min="4871" max="4876" width="6.5" style="20" customWidth="1"/>
    <col min="4877" max="4877" width="7.125" style="20" customWidth="1"/>
    <col min="4878" max="4878" width="6.5" style="20" customWidth="1"/>
    <col min="4879" max="4881" width="7.125" style="20" customWidth="1"/>
    <col min="4882" max="5120" width="9" style="20"/>
    <col min="5121" max="5121" width="9.125" style="20" customWidth="1"/>
    <col min="5122" max="5123" width="6.5" style="20" customWidth="1"/>
    <col min="5124" max="5124" width="7.125" style="20" customWidth="1"/>
    <col min="5125" max="5125" width="6.5" style="20" customWidth="1"/>
    <col min="5126" max="5126" width="7.125" style="20" customWidth="1"/>
    <col min="5127" max="5132" width="6.5" style="20" customWidth="1"/>
    <col min="5133" max="5133" width="7.125" style="20" customWidth="1"/>
    <col min="5134" max="5134" width="6.5" style="20" customWidth="1"/>
    <col min="5135" max="5137" width="7.125" style="20" customWidth="1"/>
    <col min="5138" max="5376" width="9" style="20"/>
    <col min="5377" max="5377" width="9.125" style="20" customWidth="1"/>
    <col min="5378" max="5379" width="6.5" style="20" customWidth="1"/>
    <col min="5380" max="5380" width="7.125" style="20" customWidth="1"/>
    <col min="5381" max="5381" width="6.5" style="20" customWidth="1"/>
    <col min="5382" max="5382" width="7.125" style="20" customWidth="1"/>
    <col min="5383" max="5388" width="6.5" style="20" customWidth="1"/>
    <col min="5389" max="5389" width="7.125" style="20" customWidth="1"/>
    <col min="5390" max="5390" width="6.5" style="20" customWidth="1"/>
    <col min="5391" max="5393" width="7.125" style="20" customWidth="1"/>
    <col min="5394" max="5632" width="9" style="20"/>
    <col min="5633" max="5633" width="9.125" style="20" customWidth="1"/>
    <col min="5634" max="5635" width="6.5" style="20" customWidth="1"/>
    <col min="5636" max="5636" width="7.125" style="20" customWidth="1"/>
    <col min="5637" max="5637" width="6.5" style="20" customWidth="1"/>
    <col min="5638" max="5638" width="7.125" style="20" customWidth="1"/>
    <col min="5639" max="5644" width="6.5" style="20" customWidth="1"/>
    <col min="5645" max="5645" width="7.125" style="20" customWidth="1"/>
    <col min="5646" max="5646" width="6.5" style="20" customWidth="1"/>
    <col min="5647" max="5649" width="7.125" style="20" customWidth="1"/>
    <col min="5650" max="5888" width="9" style="20"/>
    <col min="5889" max="5889" width="9.125" style="20" customWidth="1"/>
    <col min="5890" max="5891" width="6.5" style="20" customWidth="1"/>
    <col min="5892" max="5892" width="7.125" style="20" customWidth="1"/>
    <col min="5893" max="5893" width="6.5" style="20" customWidth="1"/>
    <col min="5894" max="5894" width="7.125" style="20" customWidth="1"/>
    <col min="5895" max="5900" width="6.5" style="20" customWidth="1"/>
    <col min="5901" max="5901" width="7.125" style="20" customWidth="1"/>
    <col min="5902" max="5902" width="6.5" style="20" customWidth="1"/>
    <col min="5903" max="5905" width="7.125" style="20" customWidth="1"/>
    <col min="5906" max="6144" width="9" style="20"/>
    <col min="6145" max="6145" width="9.125" style="20" customWidth="1"/>
    <col min="6146" max="6147" width="6.5" style="20" customWidth="1"/>
    <col min="6148" max="6148" width="7.125" style="20" customWidth="1"/>
    <col min="6149" max="6149" width="6.5" style="20" customWidth="1"/>
    <col min="6150" max="6150" width="7.125" style="20" customWidth="1"/>
    <col min="6151" max="6156" width="6.5" style="20" customWidth="1"/>
    <col min="6157" max="6157" width="7.125" style="20" customWidth="1"/>
    <col min="6158" max="6158" width="6.5" style="20" customWidth="1"/>
    <col min="6159" max="6161" width="7.125" style="20" customWidth="1"/>
    <col min="6162" max="6400" width="9" style="20"/>
    <col min="6401" max="6401" width="9.125" style="20" customWidth="1"/>
    <col min="6402" max="6403" width="6.5" style="20" customWidth="1"/>
    <col min="6404" max="6404" width="7.125" style="20" customWidth="1"/>
    <col min="6405" max="6405" width="6.5" style="20" customWidth="1"/>
    <col min="6406" max="6406" width="7.125" style="20" customWidth="1"/>
    <col min="6407" max="6412" width="6.5" style="20" customWidth="1"/>
    <col min="6413" max="6413" width="7.125" style="20" customWidth="1"/>
    <col min="6414" max="6414" width="6.5" style="20" customWidth="1"/>
    <col min="6415" max="6417" width="7.125" style="20" customWidth="1"/>
    <col min="6418" max="6656" width="9" style="20"/>
    <col min="6657" max="6657" width="9.125" style="20" customWidth="1"/>
    <col min="6658" max="6659" width="6.5" style="20" customWidth="1"/>
    <col min="6660" max="6660" width="7.125" style="20" customWidth="1"/>
    <col min="6661" max="6661" width="6.5" style="20" customWidth="1"/>
    <col min="6662" max="6662" width="7.125" style="20" customWidth="1"/>
    <col min="6663" max="6668" width="6.5" style="20" customWidth="1"/>
    <col min="6669" max="6669" width="7.125" style="20" customWidth="1"/>
    <col min="6670" max="6670" width="6.5" style="20" customWidth="1"/>
    <col min="6671" max="6673" width="7.125" style="20" customWidth="1"/>
    <col min="6674" max="6912" width="9" style="20"/>
    <col min="6913" max="6913" width="9.125" style="20" customWidth="1"/>
    <col min="6914" max="6915" width="6.5" style="20" customWidth="1"/>
    <col min="6916" max="6916" width="7.125" style="20" customWidth="1"/>
    <col min="6917" max="6917" width="6.5" style="20" customWidth="1"/>
    <col min="6918" max="6918" width="7.125" style="20" customWidth="1"/>
    <col min="6919" max="6924" width="6.5" style="20" customWidth="1"/>
    <col min="6925" max="6925" width="7.125" style="20" customWidth="1"/>
    <col min="6926" max="6926" width="6.5" style="20" customWidth="1"/>
    <col min="6927" max="6929" width="7.125" style="20" customWidth="1"/>
    <col min="6930" max="7168" width="9" style="20"/>
    <col min="7169" max="7169" width="9.125" style="20" customWidth="1"/>
    <col min="7170" max="7171" width="6.5" style="20" customWidth="1"/>
    <col min="7172" max="7172" width="7.125" style="20" customWidth="1"/>
    <col min="7173" max="7173" width="6.5" style="20" customWidth="1"/>
    <col min="7174" max="7174" width="7.125" style="20" customWidth="1"/>
    <col min="7175" max="7180" width="6.5" style="20" customWidth="1"/>
    <col min="7181" max="7181" width="7.125" style="20" customWidth="1"/>
    <col min="7182" max="7182" width="6.5" style="20" customWidth="1"/>
    <col min="7183" max="7185" width="7.125" style="20" customWidth="1"/>
    <col min="7186" max="7424" width="9" style="20"/>
    <col min="7425" max="7425" width="9.125" style="20" customWidth="1"/>
    <col min="7426" max="7427" width="6.5" style="20" customWidth="1"/>
    <col min="7428" max="7428" width="7.125" style="20" customWidth="1"/>
    <col min="7429" max="7429" width="6.5" style="20" customWidth="1"/>
    <col min="7430" max="7430" width="7.125" style="20" customWidth="1"/>
    <col min="7431" max="7436" width="6.5" style="20" customWidth="1"/>
    <col min="7437" max="7437" width="7.125" style="20" customWidth="1"/>
    <col min="7438" max="7438" width="6.5" style="20" customWidth="1"/>
    <col min="7439" max="7441" width="7.125" style="20" customWidth="1"/>
    <col min="7442" max="7680" width="9" style="20"/>
    <col min="7681" max="7681" width="9.125" style="20" customWidth="1"/>
    <col min="7682" max="7683" width="6.5" style="20" customWidth="1"/>
    <col min="7684" max="7684" width="7.125" style="20" customWidth="1"/>
    <col min="7685" max="7685" width="6.5" style="20" customWidth="1"/>
    <col min="7686" max="7686" width="7.125" style="20" customWidth="1"/>
    <col min="7687" max="7692" width="6.5" style="20" customWidth="1"/>
    <col min="7693" max="7693" width="7.125" style="20" customWidth="1"/>
    <col min="7694" max="7694" width="6.5" style="20" customWidth="1"/>
    <col min="7695" max="7697" width="7.125" style="20" customWidth="1"/>
    <col min="7698" max="7936" width="9" style="20"/>
    <col min="7937" max="7937" width="9.125" style="20" customWidth="1"/>
    <col min="7938" max="7939" width="6.5" style="20" customWidth="1"/>
    <col min="7940" max="7940" width="7.125" style="20" customWidth="1"/>
    <col min="7941" max="7941" width="6.5" style="20" customWidth="1"/>
    <col min="7942" max="7942" width="7.125" style="20" customWidth="1"/>
    <col min="7943" max="7948" width="6.5" style="20" customWidth="1"/>
    <col min="7949" max="7949" width="7.125" style="20" customWidth="1"/>
    <col min="7950" max="7950" width="6.5" style="20" customWidth="1"/>
    <col min="7951" max="7953" width="7.125" style="20" customWidth="1"/>
    <col min="7954" max="8192" width="9" style="20"/>
    <col min="8193" max="8193" width="9.125" style="20" customWidth="1"/>
    <col min="8194" max="8195" width="6.5" style="20" customWidth="1"/>
    <col min="8196" max="8196" width="7.125" style="20" customWidth="1"/>
    <col min="8197" max="8197" width="6.5" style="20" customWidth="1"/>
    <col min="8198" max="8198" width="7.125" style="20" customWidth="1"/>
    <col min="8199" max="8204" width="6.5" style="20" customWidth="1"/>
    <col min="8205" max="8205" width="7.125" style="20" customWidth="1"/>
    <col min="8206" max="8206" width="6.5" style="20" customWidth="1"/>
    <col min="8207" max="8209" width="7.125" style="20" customWidth="1"/>
    <col min="8210" max="8448" width="9" style="20"/>
    <col min="8449" max="8449" width="9.125" style="20" customWidth="1"/>
    <col min="8450" max="8451" width="6.5" style="20" customWidth="1"/>
    <col min="8452" max="8452" width="7.125" style="20" customWidth="1"/>
    <col min="8453" max="8453" width="6.5" style="20" customWidth="1"/>
    <col min="8454" max="8454" width="7.125" style="20" customWidth="1"/>
    <col min="8455" max="8460" width="6.5" style="20" customWidth="1"/>
    <col min="8461" max="8461" width="7.125" style="20" customWidth="1"/>
    <col min="8462" max="8462" width="6.5" style="20" customWidth="1"/>
    <col min="8463" max="8465" width="7.125" style="20" customWidth="1"/>
    <col min="8466" max="8704" width="9" style="20"/>
    <col min="8705" max="8705" width="9.125" style="20" customWidth="1"/>
    <col min="8706" max="8707" width="6.5" style="20" customWidth="1"/>
    <col min="8708" max="8708" width="7.125" style="20" customWidth="1"/>
    <col min="8709" max="8709" width="6.5" style="20" customWidth="1"/>
    <col min="8710" max="8710" width="7.125" style="20" customWidth="1"/>
    <col min="8711" max="8716" width="6.5" style="20" customWidth="1"/>
    <col min="8717" max="8717" width="7.125" style="20" customWidth="1"/>
    <col min="8718" max="8718" width="6.5" style="20" customWidth="1"/>
    <col min="8719" max="8721" width="7.125" style="20" customWidth="1"/>
    <col min="8722" max="8960" width="9" style="20"/>
    <col min="8961" max="8961" width="9.125" style="20" customWidth="1"/>
    <col min="8962" max="8963" width="6.5" style="20" customWidth="1"/>
    <col min="8964" max="8964" width="7.125" style="20" customWidth="1"/>
    <col min="8965" max="8965" width="6.5" style="20" customWidth="1"/>
    <col min="8966" max="8966" width="7.125" style="20" customWidth="1"/>
    <col min="8967" max="8972" width="6.5" style="20" customWidth="1"/>
    <col min="8973" max="8973" width="7.125" style="20" customWidth="1"/>
    <col min="8974" max="8974" width="6.5" style="20" customWidth="1"/>
    <col min="8975" max="8977" width="7.125" style="20" customWidth="1"/>
    <col min="8978" max="9216" width="9" style="20"/>
    <col min="9217" max="9217" width="9.125" style="20" customWidth="1"/>
    <col min="9218" max="9219" width="6.5" style="20" customWidth="1"/>
    <col min="9220" max="9220" width="7.125" style="20" customWidth="1"/>
    <col min="9221" max="9221" width="6.5" style="20" customWidth="1"/>
    <col min="9222" max="9222" width="7.125" style="20" customWidth="1"/>
    <col min="9223" max="9228" width="6.5" style="20" customWidth="1"/>
    <col min="9229" max="9229" width="7.125" style="20" customWidth="1"/>
    <col min="9230" max="9230" width="6.5" style="20" customWidth="1"/>
    <col min="9231" max="9233" width="7.125" style="20" customWidth="1"/>
    <col min="9234" max="9472" width="9" style="20"/>
    <col min="9473" max="9473" width="9.125" style="20" customWidth="1"/>
    <col min="9474" max="9475" width="6.5" style="20" customWidth="1"/>
    <col min="9476" max="9476" width="7.125" style="20" customWidth="1"/>
    <col min="9477" max="9477" width="6.5" style="20" customWidth="1"/>
    <col min="9478" max="9478" width="7.125" style="20" customWidth="1"/>
    <col min="9479" max="9484" width="6.5" style="20" customWidth="1"/>
    <col min="9485" max="9485" width="7.125" style="20" customWidth="1"/>
    <col min="9486" max="9486" width="6.5" style="20" customWidth="1"/>
    <col min="9487" max="9489" width="7.125" style="20" customWidth="1"/>
    <col min="9490" max="9728" width="9" style="20"/>
    <col min="9729" max="9729" width="9.125" style="20" customWidth="1"/>
    <col min="9730" max="9731" width="6.5" style="20" customWidth="1"/>
    <col min="9732" max="9732" width="7.125" style="20" customWidth="1"/>
    <col min="9733" max="9733" width="6.5" style="20" customWidth="1"/>
    <col min="9734" max="9734" width="7.125" style="20" customWidth="1"/>
    <col min="9735" max="9740" width="6.5" style="20" customWidth="1"/>
    <col min="9741" max="9741" width="7.125" style="20" customWidth="1"/>
    <col min="9742" max="9742" width="6.5" style="20" customWidth="1"/>
    <col min="9743" max="9745" width="7.125" style="20" customWidth="1"/>
    <col min="9746" max="9984" width="9" style="20"/>
    <col min="9985" max="9985" width="9.125" style="20" customWidth="1"/>
    <col min="9986" max="9987" width="6.5" style="20" customWidth="1"/>
    <col min="9988" max="9988" width="7.125" style="20" customWidth="1"/>
    <col min="9989" max="9989" width="6.5" style="20" customWidth="1"/>
    <col min="9990" max="9990" width="7.125" style="20" customWidth="1"/>
    <col min="9991" max="9996" width="6.5" style="20" customWidth="1"/>
    <col min="9997" max="9997" width="7.125" style="20" customWidth="1"/>
    <col min="9998" max="9998" width="6.5" style="20" customWidth="1"/>
    <col min="9999" max="10001" width="7.125" style="20" customWidth="1"/>
    <col min="10002" max="10240" width="9" style="20"/>
    <col min="10241" max="10241" width="9.125" style="20" customWidth="1"/>
    <col min="10242" max="10243" width="6.5" style="20" customWidth="1"/>
    <col min="10244" max="10244" width="7.125" style="20" customWidth="1"/>
    <col min="10245" max="10245" width="6.5" style="20" customWidth="1"/>
    <col min="10246" max="10246" width="7.125" style="20" customWidth="1"/>
    <col min="10247" max="10252" width="6.5" style="20" customWidth="1"/>
    <col min="10253" max="10253" width="7.125" style="20" customWidth="1"/>
    <col min="10254" max="10254" width="6.5" style="20" customWidth="1"/>
    <col min="10255" max="10257" width="7.125" style="20" customWidth="1"/>
    <col min="10258" max="10496" width="9" style="20"/>
    <col min="10497" max="10497" width="9.125" style="20" customWidth="1"/>
    <col min="10498" max="10499" width="6.5" style="20" customWidth="1"/>
    <col min="10500" max="10500" width="7.125" style="20" customWidth="1"/>
    <col min="10501" max="10501" width="6.5" style="20" customWidth="1"/>
    <col min="10502" max="10502" width="7.125" style="20" customWidth="1"/>
    <col min="10503" max="10508" width="6.5" style="20" customWidth="1"/>
    <col min="10509" max="10509" width="7.125" style="20" customWidth="1"/>
    <col min="10510" max="10510" width="6.5" style="20" customWidth="1"/>
    <col min="10511" max="10513" width="7.125" style="20" customWidth="1"/>
    <col min="10514" max="10752" width="9" style="20"/>
    <col min="10753" max="10753" width="9.125" style="20" customWidth="1"/>
    <col min="10754" max="10755" width="6.5" style="20" customWidth="1"/>
    <col min="10756" max="10756" width="7.125" style="20" customWidth="1"/>
    <col min="10757" max="10757" width="6.5" style="20" customWidth="1"/>
    <col min="10758" max="10758" width="7.125" style="20" customWidth="1"/>
    <col min="10759" max="10764" width="6.5" style="20" customWidth="1"/>
    <col min="10765" max="10765" width="7.125" style="20" customWidth="1"/>
    <col min="10766" max="10766" width="6.5" style="20" customWidth="1"/>
    <col min="10767" max="10769" width="7.125" style="20" customWidth="1"/>
    <col min="10770" max="11008" width="9" style="20"/>
    <col min="11009" max="11009" width="9.125" style="20" customWidth="1"/>
    <col min="11010" max="11011" width="6.5" style="20" customWidth="1"/>
    <col min="11012" max="11012" width="7.125" style="20" customWidth="1"/>
    <col min="11013" max="11013" width="6.5" style="20" customWidth="1"/>
    <col min="11014" max="11014" width="7.125" style="20" customWidth="1"/>
    <col min="11015" max="11020" width="6.5" style="20" customWidth="1"/>
    <col min="11021" max="11021" width="7.125" style="20" customWidth="1"/>
    <col min="11022" max="11022" width="6.5" style="20" customWidth="1"/>
    <col min="11023" max="11025" width="7.125" style="20" customWidth="1"/>
    <col min="11026" max="11264" width="9" style="20"/>
    <col min="11265" max="11265" width="9.125" style="20" customWidth="1"/>
    <col min="11266" max="11267" width="6.5" style="20" customWidth="1"/>
    <col min="11268" max="11268" width="7.125" style="20" customWidth="1"/>
    <col min="11269" max="11269" width="6.5" style="20" customWidth="1"/>
    <col min="11270" max="11270" width="7.125" style="20" customWidth="1"/>
    <col min="11271" max="11276" width="6.5" style="20" customWidth="1"/>
    <col min="11277" max="11277" width="7.125" style="20" customWidth="1"/>
    <col min="11278" max="11278" width="6.5" style="20" customWidth="1"/>
    <col min="11279" max="11281" width="7.125" style="20" customWidth="1"/>
    <col min="11282" max="11520" width="9" style="20"/>
    <col min="11521" max="11521" width="9.125" style="20" customWidth="1"/>
    <col min="11522" max="11523" width="6.5" style="20" customWidth="1"/>
    <col min="11524" max="11524" width="7.125" style="20" customWidth="1"/>
    <col min="11525" max="11525" width="6.5" style="20" customWidth="1"/>
    <col min="11526" max="11526" width="7.125" style="20" customWidth="1"/>
    <col min="11527" max="11532" width="6.5" style="20" customWidth="1"/>
    <col min="11533" max="11533" width="7.125" style="20" customWidth="1"/>
    <col min="11534" max="11534" width="6.5" style="20" customWidth="1"/>
    <col min="11535" max="11537" width="7.125" style="20" customWidth="1"/>
    <col min="11538" max="11776" width="9" style="20"/>
    <col min="11777" max="11777" width="9.125" style="20" customWidth="1"/>
    <col min="11778" max="11779" width="6.5" style="20" customWidth="1"/>
    <col min="11780" max="11780" width="7.125" style="20" customWidth="1"/>
    <col min="11781" max="11781" width="6.5" style="20" customWidth="1"/>
    <col min="11782" max="11782" width="7.125" style="20" customWidth="1"/>
    <col min="11783" max="11788" width="6.5" style="20" customWidth="1"/>
    <col min="11789" max="11789" width="7.125" style="20" customWidth="1"/>
    <col min="11790" max="11790" width="6.5" style="20" customWidth="1"/>
    <col min="11791" max="11793" width="7.125" style="20" customWidth="1"/>
    <col min="11794" max="12032" width="9" style="20"/>
    <col min="12033" max="12033" width="9.125" style="20" customWidth="1"/>
    <col min="12034" max="12035" width="6.5" style="20" customWidth="1"/>
    <col min="12036" max="12036" width="7.125" style="20" customWidth="1"/>
    <col min="12037" max="12037" width="6.5" style="20" customWidth="1"/>
    <col min="12038" max="12038" width="7.125" style="20" customWidth="1"/>
    <col min="12039" max="12044" width="6.5" style="20" customWidth="1"/>
    <col min="12045" max="12045" width="7.125" style="20" customWidth="1"/>
    <col min="12046" max="12046" width="6.5" style="20" customWidth="1"/>
    <col min="12047" max="12049" width="7.125" style="20" customWidth="1"/>
    <col min="12050" max="12288" width="9" style="20"/>
    <col min="12289" max="12289" width="9.125" style="20" customWidth="1"/>
    <col min="12290" max="12291" width="6.5" style="20" customWidth="1"/>
    <col min="12292" max="12292" width="7.125" style="20" customWidth="1"/>
    <col min="12293" max="12293" width="6.5" style="20" customWidth="1"/>
    <col min="12294" max="12294" width="7.125" style="20" customWidth="1"/>
    <col min="12295" max="12300" width="6.5" style="20" customWidth="1"/>
    <col min="12301" max="12301" width="7.125" style="20" customWidth="1"/>
    <col min="12302" max="12302" width="6.5" style="20" customWidth="1"/>
    <col min="12303" max="12305" width="7.125" style="20" customWidth="1"/>
    <col min="12306" max="12544" width="9" style="20"/>
    <col min="12545" max="12545" width="9.125" style="20" customWidth="1"/>
    <col min="12546" max="12547" width="6.5" style="20" customWidth="1"/>
    <col min="12548" max="12548" width="7.125" style="20" customWidth="1"/>
    <col min="12549" max="12549" width="6.5" style="20" customWidth="1"/>
    <col min="12550" max="12550" width="7.125" style="20" customWidth="1"/>
    <col min="12551" max="12556" width="6.5" style="20" customWidth="1"/>
    <col min="12557" max="12557" width="7.125" style="20" customWidth="1"/>
    <col min="12558" max="12558" width="6.5" style="20" customWidth="1"/>
    <col min="12559" max="12561" width="7.125" style="20" customWidth="1"/>
    <col min="12562" max="12800" width="9" style="20"/>
    <col min="12801" max="12801" width="9.125" style="20" customWidth="1"/>
    <col min="12802" max="12803" width="6.5" style="20" customWidth="1"/>
    <col min="12804" max="12804" width="7.125" style="20" customWidth="1"/>
    <col min="12805" max="12805" width="6.5" style="20" customWidth="1"/>
    <col min="12806" max="12806" width="7.125" style="20" customWidth="1"/>
    <col min="12807" max="12812" width="6.5" style="20" customWidth="1"/>
    <col min="12813" max="12813" width="7.125" style="20" customWidth="1"/>
    <col min="12814" max="12814" width="6.5" style="20" customWidth="1"/>
    <col min="12815" max="12817" width="7.125" style="20" customWidth="1"/>
    <col min="12818" max="13056" width="9" style="20"/>
    <col min="13057" max="13057" width="9.125" style="20" customWidth="1"/>
    <col min="13058" max="13059" width="6.5" style="20" customWidth="1"/>
    <col min="13060" max="13060" width="7.125" style="20" customWidth="1"/>
    <col min="13061" max="13061" width="6.5" style="20" customWidth="1"/>
    <col min="13062" max="13062" width="7.125" style="20" customWidth="1"/>
    <col min="13063" max="13068" width="6.5" style="20" customWidth="1"/>
    <col min="13069" max="13069" width="7.125" style="20" customWidth="1"/>
    <col min="13070" max="13070" width="6.5" style="20" customWidth="1"/>
    <col min="13071" max="13073" width="7.125" style="20" customWidth="1"/>
    <col min="13074" max="13312" width="9" style="20"/>
    <col min="13313" max="13313" width="9.125" style="20" customWidth="1"/>
    <col min="13314" max="13315" width="6.5" style="20" customWidth="1"/>
    <col min="13316" max="13316" width="7.125" style="20" customWidth="1"/>
    <col min="13317" max="13317" width="6.5" style="20" customWidth="1"/>
    <col min="13318" max="13318" width="7.125" style="20" customWidth="1"/>
    <col min="13319" max="13324" width="6.5" style="20" customWidth="1"/>
    <col min="13325" max="13325" width="7.125" style="20" customWidth="1"/>
    <col min="13326" max="13326" width="6.5" style="20" customWidth="1"/>
    <col min="13327" max="13329" width="7.125" style="20" customWidth="1"/>
    <col min="13330" max="13568" width="9" style="20"/>
    <col min="13569" max="13569" width="9.125" style="20" customWidth="1"/>
    <col min="13570" max="13571" width="6.5" style="20" customWidth="1"/>
    <col min="13572" max="13572" width="7.125" style="20" customWidth="1"/>
    <col min="13573" max="13573" width="6.5" style="20" customWidth="1"/>
    <col min="13574" max="13574" width="7.125" style="20" customWidth="1"/>
    <col min="13575" max="13580" width="6.5" style="20" customWidth="1"/>
    <col min="13581" max="13581" width="7.125" style="20" customWidth="1"/>
    <col min="13582" max="13582" width="6.5" style="20" customWidth="1"/>
    <col min="13583" max="13585" width="7.125" style="20" customWidth="1"/>
    <col min="13586" max="13824" width="9" style="20"/>
    <col min="13825" max="13825" width="9.125" style="20" customWidth="1"/>
    <col min="13826" max="13827" width="6.5" style="20" customWidth="1"/>
    <col min="13828" max="13828" width="7.125" style="20" customWidth="1"/>
    <col min="13829" max="13829" width="6.5" style="20" customWidth="1"/>
    <col min="13830" max="13830" width="7.125" style="20" customWidth="1"/>
    <col min="13831" max="13836" width="6.5" style="20" customWidth="1"/>
    <col min="13837" max="13837" width="7.125" style="20" customWidth="1"/>
    <col min="13838" max="13838" width="6.5" style="20" customWidth="1"/>
    <col min="13839" max="13841" width="7.125" style="20" customWidth="1"/>
    <col min="13842" max="14080" width="9" style="20"/>
    <col min="14081" max="14081" width="9.125" style="20" customWidth="1"/>
    <col min="14082" max="14083" width="6.5" style="20" customWidth="1"/>
    <col min="14084" max="14084" width="7.125" style="20" customWidth="1"/>
    <col min="14085" max="14085" width="6.5" style="20" customWidth="1"/>
    <col min="14086" max="14086" width="7.125" style="20" customWidth="1"/>
    <col min="14087" max="14092" width="6.5" style="20" customWidth="1"/>
    <col min="14093" max="14093" width="7.125" style="20" customWidth="1"/>
    <col min="14094" max="14094" width="6.5" style="20" customWidth="1"/>
    <col min="14095" max="14097" width="7.125" style="20" customWidth="1"/>
    <col min="14098" max="14336" width="9" style="20"/>
    <col min="14337" max="14337" width="9.125" style="20" customWidth="1"/>
    <col min="14338" max="14339" width="6.5" style="20" customWidth="1"/>
    <col min="14340" max="14340" width="7.125" style="20" customWidth="1"/>
    <col min="14341" max="14341" width="6.5" style="20" customWidth="1"/>
    <col min="14342" max="14342" width="7.125" style="20" customWidth="1"/>
    <col min="14343" max="14348" width="6.5" style="20" customWidth="1"/>
    <col min="14349" max="14349" width="7.125" style="20" customWidth="1"/>
    <col min="14350" max="14350" width="6.5" style="20" customWidth="1"/>
    <col min="14351" max="14353" width="7.125" style="20" customWidth="1"/>
    <col min="14354" max="14592" width="9" style="20"/>
    <col min="14593" max="14593" width="9.125" style="20" customWidth="1"/>
    <col min="14594" max="14595" width="6.5" style="20" customWidth="1"/>
    <col min="14596" max="14596" width="7.125" style="20" customWidth="1"/>
    <col min="14597" max="14597" width="6.5" style="20" customWidth="1"/>
    <col min="14598" max="14598" width="7.125" style="20" customWidth="1"/>
    <col min="14599" max="14604" width="6.5" style="20" customWidth="1"/>
    <col min="14605" max="14605" width="7.125" style="20" customWidth="1"/>
    <col min="14606" max="14606" width="6.5" style="20" customWidth="1"/>
    <col min="14607" max="14609" width="7.125" style="20" customWidth="1"/>
    <col min="14610" max="14848" width="9" style="20"/>
    <col min="14849" max="14849" width="9.125" style="20" customWidth="1"/>
    <col min="14850" max="14851" width="6.5" style="20" customWidth="1"/>
    <col min="14852" max="14852" width="7.125" style="20" customWidth="1"/>
    <col min="14853" max="14853" width="6.5" style="20" customWidth="1"/>
    <col min="14854" max="14854" width="7.125" style="20" customWidth="1"/>
    <col min="14855" max="14860" width="6.5" style="20" customWidth="1"/>
    <col min="14861" max="14861" width="7.125" style="20" customWidth="1"/>
    <col min="14862" max="14862" width="6.5" style="20" customWidth="1"/>
    <col min="14863" max="14865" width="7.125" style="20" customWidth="1"/>
    <col min="14866" max="15104" width="9" style="20"/>
    <col min="15105" max="15105" width="9.125" style="20" customWidth="1"/>
    <col min="15106" max="15107" width="6.5" style="20" customWidth="1"/>
    <col min="15108" max="15108" width="7.125" style="20" customWidth="1"/>
    <col min="15109" max="15109" width="6.5" style="20" customWidth="1"/>
    <col min="15110" max="15110" width="7.125" style="20" customWidth="1"/>
    <col min="15111" max="15116" width="6.5" style="20" customWidth="1"/>
    <col min="15117" max="15117" width="7.125" style="20" customWidth="1"/>
    <col min="15118" max="15118" width="6.5" style="20" customWidth="1"/>
    <col min="15119" max="15121" width="7.125" style="20" customWidth="1"/>
    <col min="15122" max="15360" width="9" style="20"/>
    <col min="15361" max="15361" width="9.125" style="20" customWidth="1"/>
    <col min="15362" max="15363" width="6.5" style="20" customWidth="1"/>
    <col min="15364" max="15364" width="7.125" style="20" customWidth="1"/>
    <col min="15365" max="15365" width="6.5" style="20" customWidth="1"/>
    <col min="15366" max="15366" width="7.125" style="20" customWidth="1"/>
    <col min="15367" max="15372" width="6.5" style="20" customWidth="1"/>
    <col min="15373" max="15373" width="7.125" style="20" customWidth="1"/>
    <col min="15374" max="15374" width="6.5" style="20" customWidth="1"/>
    <col min="15375" max="15377" width="7.125" style="20" customWidth="1"/>
    <col min="15378" max="15616" width="9" style="20"/>
    <col min="15617" max="15617" width="9.125" style="20" customWidth="1"/>
    <col min="15618" max="15619" width="6.5" style="20" customWidth="1"/>
    <col min="15620" max="15620" width="7.125" style="20" customWidth="1"/>
    <col min="15621" max="15621" width="6.5" style="20" customWidth="1"/>
    <col min="15622" max="15622" width="7.125" style="20" customWidth="1"/>
    <col min="15623" max="15628" width="6.5" style="20" customWidth="1"/>
    <col min="15629" max="15629" width="7.125" style="20" customWidth="1"/>
    <col min="15630" max="15630" width="6.5" style="20" customWidth="1"/>
    <col min="15631" max="15633" width="7.125" style="20" customWidth="1"/>
    <col min="15634" max="15872" width="9" style="20"/>
    <col min="15873" max="15873" width="9.125" style="20" customWidth="1"/>
    <col min="15874" max="15875" width="6.5" style="20" customWidth="1"/>
    <col min="15876" max="15876" width="7.125" style="20" customWidth="1"/>
    <col min="15877" max="15877" width="6.5" style="20" customWidth="1"/>
    <col min="15878" max="15878" width="7.125" style="20" customWidth="1"/>
    <col min="15879" max="15884" width="6.5" style="20" customWidth="1"/>
    <col min="15885" max="15885" width="7.125" style="20" customWidth="1"/>
    <col min="15886" max="15886" width="6.5" style="20" customWidth="1"/>
    <col min="15887" max="15889" width="7.125" style="20" customWidth="1"/>
    <col min="15890" max="16128" width="9" style="20"/>
    <col min="16129" max="16129" width="9.125" style="20" customWidth="1"/>
    <col min="16130" max="16131" width="6.5" style="20" customWidth="1"/>
    <col min="16132" max="16132" width="7.125" style="20" customWidth="1"/>
    <col min="16133" max="16133" width="6.5" style="20" customWidth="1"/>
    <col min="16134" max="16134" width="7.125" style="20" customWidth="1"/>
    <col min="16135" max="16140" width="6.5" style="20" customWidth="1"/>
    <col min="16141" max="16141" width="7.125" style="20" customWidth="1"/>
    <col min="16142" max="16142" width="6.5" style="20" customWidth="1"/>
    <col min="16143" max="16145" width="7.125" style="20" customWidth="1"/>
    <col min="16146" max="16384" width="9" style="20"/>
  </cols>
  <sheetData>
    <row r="1" spans="1:73" ht="20.25" customHeight="1">
      <c r="A1" s="801" t="s">
        <v>310</v>
      </c>
      <c r="B1" s="801"/>
      <c r="C1" s="801"/>
      <c r="D1" s="801"/>
      <c r="E1" s="801"/>
      <c r="F1" s="245"/>
      <c r="G1" s="245"/>
      <c r="H1" s="245"/>
      <c r="I1" s="245"/>
      <c r="J1" s="245"/>
      <c r="K1" s="245"/>
      <c r="L1" s="245"/>
      <c r="M1" s="245"/>
      <c r="N1" s="245"/>
    </row>
    <row r="2" spans="1:73" s="346" customFormat="1" ht="1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73" ht="20.25" customHeight="1">
      <c r="A3" s="840" t="s">
        <v>595</v>
      </c>
      <c r="B3" s="840"/>
      <c r="C3" s="334"/>
      <c r="D3" s="334"/>
      <c r="E3" s="334"/>
      <c r="F3" s="334"/>
      <c r="G3" s="334"/>
      <c r="H3" s="331"/>
      <c r="I3" s="331"/>
      <c r="J3" s="331"/>
      <c r="K3" s="331"/>
      <c r="L3" s="331"/>
      <c r="M3" s="331"/>
      <c r="N3" s="331"/>
    </row>
    <row r="4" spans="1:73" s="30" customFormat="1" ht="23.25" customHeight="1">
      <c r="A4" s="832" t="s">
        <v>677</v>
      </c>
      <c r="B4" s="833" t="s">
        <v>361</v>
      </c>
      <c r="C4" s="834"/>
      <c r="D4" s="834"/>
      <c r="E4" s="834"/>
      <c r="F4" s="834"/>
      <c r="G4" s="395" t="s">
        <v>37</v>
      </c>
      <c r="H4" s="835" t="s">
        <v>311</v>
      </c>
      <c r="I4" s="834"/>
      <c r="J4" s="834"/>
      <c r="K4" s="834"/>
      <c r="L4" s="834"/>
      <c r="M4" s="834"/>
      <c r="N4" s="834"/>
      <c r="O4" s="834"/>
      <c r="P4" s="836"/>
      <c r="Q4" s="836"/>
    </row>
    <row r="5" spans="1:73" s="30" customFormat="1" ht="23.25" customHeight="1">
      <c r="A5" s="832"/>
      <c r="B5" s="837"/>
      <c r="C5" s="833" t="s">
        <v>312</v>
      </c>
      <c r="D5" s="833" t="s">
        <v>313</v>
      </c>
      <c r="E5" s="832" t="s">
        <v>314</v>
      </c>
      <c r="F5" s="833" t="s">
        <v>315</v>
      </c>
      <c r="G5" s="837"/>
      <c r="H5" s="832" t="s">
        <v>597</v>
      </c>
      <c r="I5" s="833" t="s">
        <v>316</v>
      </c>
      <c r="J5" s="833" t="s">
        <v>38</v>
      </c>
      <c r="K5" s="843" t="s">
        <v>355</v>
      </c>
      <c r="L5" s="387"/>
      <c r="M5" s="833" t="s">
        <v>360</v>
      </c>
      <c r="N5" s="833" t="s">
        <v>39</v>
      </c>
      <c r="O5" s="832" t="s">
        <v>356</v>
      </c>
      <c r="P5" s="841" t="s">
        <v>357</v>
      </c>
      <c r="Q5" s="843" t="s">
        <v>358</v>
      </c>
    </row>
    <row r="6" spans="1:73" s="30" customFormat="1" ht="30" customHeight="1">
      <c r="A6" s="832"/>
      <c r="B6" s="838"/>
      <c r="C6" s="838"/>
      <c r="D6" s="838"/>
      <c r="E6" s="832"/>
      <c r="F6" s="838"/>
      <c r="G6" s="838"/>
      <c r="H6" s="832"/>
      <c r="I6" s="838"/>
      <c r="J6" s="838"/>
      <c r="K6" s="832"/>
      <c r="L6" s="386" t="s">
        <v>359</v>
      </c>
      <c r="M6" s="838"/>
      <c r="N6" s="838"/>
      <c r="O6" s="832"/>
      <c r="P6" s="842"/>
      <c r="Q6" s="843"/>
    </row>
    <row r="7" spans="1:73" ht="22.5" customHeight="1">
      <c r="A7" s="149" t="s">
        <v>255</v>
      </c>
      <c r="B7" s="165">
        <v>14</v>
      </c>
      <c r="C7" s="166">
        <v>1</v>
      </c>
      <c r="D7" s="166">
        <v>1</v>
      </c>
      <c r="E7" s="166">
        <v>4</v>
      </c>
      <c r="F7" s="166">
        <v>8</v>
      </c>
      <c r="G7" s="166">
        <v>277</v>
      </c>
      <c r="H7" s="166">
        <v>113</v>
      </c>
      <c r="I7" s="166">
        <v>0</v>
      </c>
      <c r="J7" s="166">
        <v>0</v>
      </c>
      <c r="K7" s="166">
        <v>17</v>
      </c>
      <c r="L7" s="166">
        <v>5</v>
      </c>
      <c r="M7" s="166">
        <v>4</v>
      </c>
      <c r="N7" s="166">
        <v>0</v>
      </c>
      <c r="O7" s="166">
        <v>137</v>
      </c>
      <c r="P7" s="166">
        <v>0</v>
      </c>
      <c r="Q7" s="172">
        <v>6</v>
      </c>
    </row>
    <row r="8" spans="1:73" ht="22.5" customHeight="1">
      <c r="A8" s="149" t="s">
        <v>261</v>
      </c>
      <c r="B8" s="165">
        <v>18</v>
      </c>
      <c r="C8" s="166">
        <v>2</v>
      </c>
      <c r="D8" s="166">
        <v>1</v>
      </c>
      <c r="E8" s="166">
        <v>4</v>
      </c>
      <c r="F8" s="166">
        <v>11</v>
      </c>
      <c r="G8" s="166">
        <v>312</v>
      </c>
      <c r="H8" s="166">
        <v>111</v>
      </c>
      <c r="I8" s="166">
        <v>0</v>
      </c>
      <c r="J8" s="166">
        <v>0</v>
      </c>
      <c r="K8" s="166">
        <v>8</v>
      </c>
      <c r="L8" s="166">
        <v>4</v>
      </c>
      <c r="M8" s="166">
        <v>4</v>
      </c>
      <c r="N8" s="166">
        <v>0</v>
      </c>
      <c r="O8" s="166">
        <v>181</v>
      </c>
      <c r="P8" s="166">
        <v>0</v>
      </c>
      <c r="Q8" s="172">
        <v>8</v>
      </c>
    </row>
    <row r="9" spans="1:73" ht="22.5" customHeight="1">
      <c r="A9" s="439" t="s">
        <v>262</v>
      </c>
      <c r="B9" s="165">
        <v>16</v>
      </c>
      <c r="C9" s="166">
        <v>2</v>
      </c>
      <c r="D9" s="166">
        <v>1</v>
      </c>
      <c r="E9" s="166">
        <v>4</v>
      </c>
      <c r="F9" s="166">
        <v>9</v>
      </c>
      <c r="G9" s="166">
        <v>312</v>
      </c>
      <c r="H9" s="166">
        <v>110</v>
      </c>
      <c r="I9" s="166">
        <v>0</v>
      </c>
      <c r="J9" s="166">
        <v>0</v>
      </c>
      <c r="K9" s="166">
        <v>11</v>
      </c>
      <c r="L9" s="166">
        <v>6</v>
      </c>
      <c r="M9" s="166">
        <v>4</v>
      </c>
      <c r="N9" s="166">
        <v>0</v>
      </c>
      <c r="O9" s="166">
        <v>179</v>
      </c>
      <c r="P9" s="166">
        <v>0</v>
      </c>
      <c r="Q9" s="172">
        <v>8</v>
      </c>
    </row>
    <row r="10" spans="1:73" s="383" customFormat="1" ht="22.5" customHeight="1">
      <c r="A10" s="149" t="s">
        <v>686</v>
      </c>
      <c r="B10" s="669">
        <v>19</v>
      </c>
      <c r="C10" s="233">
        <v>2</v>
      </c>
      <c r="D10" s="233">
        <v>2</v>
      </c>
      <c r="E10" s="233">
        <v>4</v>
      </c>
      <c r="F10" s="233">
        <v>11</v>
      </c>
      <c r="G10" s="670">
        <f t="shared" ref="G10" si="0">SUM(H10:K10,M10:O10,Q10,P10)</f>
        <v>265</v>
      </c>
      <c r="H10" s="240">
        <v>109</v>
      </c>
      <c r="I10" s="240">
        <v>0</v>
      </c>
      <c r="J10" s="240">
        <v>0</v>
      </c>
      <c r="K10" s="240">
        <v>18</v>
      </c>
      <c r="L10" s="240">
        <v>4</v>
      </c>
      <c r="M10" s="240">
        <v>2</v>
      </c>
      <c r="N10" s="240">
        <v>0</v>
      </c>
      <c r="O10" s="240">
        <v>130</v>
      </c>
      <c r="P10" s="240">
        <v>0</v>
      </c>
      <c r="Q10" s="671">
        <v>6</v>
      </c>
    </row>
    <row r="11" spans="1:73" ht="22.5" customHeight="1">
      <c r="A11" s="660" t="s">
        <v>787</v>
      </c>
      <c r="B11" s="669">
        <v>17</v>
      </c>
      <c r="C11" s="233">
        <v>1</v>
      </c>
      <c r="D11" s="233">
        <v>2</v>
      </c>
      <c r="E11" s="233">
        <v>3</v>
      </c>
      <c r="F11" s="233">
        <v>11</v>
      </c>
      <c r="G11" s="670">
        <v>259</v>
      </c>
      <c r="H11" s="240">
        <v>111</v>
      </c>
      <c r="I11" s="240">
        <v>0</v>
      </c>
      <c r="J11" s="240">
        <v>0</v>
      </c>
      <c r="K11" s="240">
        <v>10</v>
      </c>
      <c r="L11" s="240">
        <v>4</v>
      </c>
      <c r="M11" s="240">
        <v>2</v>
      </c>
      <c r="N11" s="240">
        <v>0</v>
      </c>
      <c r="O11" s="240">
        <v>130</v>
      </c>
      <c r="P11" s="240">
        <v>0</v>
      </c>
      <c r="Q11" s="671">
        <v>6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33" customFormat="1" ht="19.5" customHeight="1">
      <c r="A12" s="596" t="s">
        <v>793</v>
      </c>
      <c r="B12" s="672">
        <v>25</v>
      </c>
      <c r="C12" s="503">
        <v>1</v>
      </c>
      <c r="D12" s="503">
        <v>2</v>
      </c>
      <c r="E12" s="503">
        <v>5</v>
      </c>
      <c r="F12" s="503">
        <v>17</v>
      </c>
      <c r="G12" s="554">
        <v>259</v>
      </c>
      <c r="H12" s="243">
        <v>100</v>
      </c>
      <c r="I12" s="243"/>
      <c r="J12" s="243"/>
      <c r="K12" s="243">
        <v>19</v>
      </c>
      <c r="L12" s="243">
        <v>4</v>
      </c>
      <c r="M12" s="243">
        <v>2</v>
      </c>
      <c r="N12" s="243"/>
      <c r="O12" s="243">
        <v>132</v>
      </c>
      <c r="P12" s="243"/>
      <c r="Q12" s="543">
        <v>6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ht="20.2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ht="20.25" customHeight="1">
      <c r="A14" s="806" t="s">
        <v>596</v>
      </c>
      <c r="B14" s="80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>
      <c r="A15" s="839" t="s">
        <v>622</v>
      </c>
      <c r="B15" s="839"/>
      <c r="C15" s="839"/>
      <c r="D15" s="839"/>
      <c r="E15" s="839"/>
      <c r="F15" s="839"/>
      <c r="G15" s="839"/>
      <c r="H15" s="839"/>
    </row>
    <row r="19" spans="2:14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2" spans="2:14">
      <c r="F22" s="644" t="s">
        <v>789</v>
      </c>
    </row>
  </sheetData>
  <mergeCells count="22">
    <mergeCell ref="A14:B14"/>
    <mergeCell ref="A15:H15"/>
    <mergeCell ref="A3:B3"/>
    <mergeCell ref="P5:P6"/>
    <mergeCell ref="Q5:Q6"/>
    <mergeCell ref="G5:G6"/>
    <mergeCell ref="H5:H6"/>
    <mergeCell ref="I5:I6"/>
    <mergeCell ref="J5:J6"/>
    <mergeCell ref="K5:K6"/>
    <mergeCell ref="M5:M6"/>
    <mergeCell ref="E5:E6"/>
    <mergeCell ref="F5:F6"/>
    <mergeCell ref="N5:N6"/>
    <mergeCell ref="O5:O6"/>
    <mergeCell ref="A1:E1"/>
    <mergeCell ref="A4:A6"/>
    <mergeCell ref="B4:F4"/>
    <mergeCell ref="H4:Q4"/>
    <mergeCell ref="B5:B6"/>
    <mergeCell ref="C5:C6"/>
    <mergeCell ref="D5:D6"/>
  </mergeCells>
  <phoneticPr fontId="3" type="noConversion"/>
  <pageMargins left="0.59055118110236227" right="0.15748031496062992" top="0.23622047244094491" bottom="0.35433070866141736" header="0.27559055118110237" footer="0.35433070866141736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workbookViewId="0">
      <selection activeCell="M21" sqref="M21"/>
    </sheetView>
  </sheetViews>
  <sheetFormatPr defaultRowHeight="13.5"/>
  <cols>
    <col min="1" max="1" width="9.75" style="37" customWidth="1"/>
    <col min="2" max="2" width="8.625" style="37" customWidth="1"/>
    <col min="3" max="3" width="7.875" style="37" customWidth="1"/>
    <col min="4" max="5" width="7.625" style="37" customWidth="1"/>
    <col min="6" max="6" width="7" style="37" customWidth="1"/>
    <col min="7" max="9" width="7.625" style="37" customWidth="1"/>
    <col min="10" max="10" width="6.875" style="37" customWidth="1"/>
    <col min="11" max="11" width="7.5" style="37" bestFit="1" customWidth="1"/>
    <col min="12" max="12" width="7.125" style="37" customWidth="1"/>
    <col min="13" max="13" width="7.625" style="37" customWidth="1"/>
    <col min="14" max="14" width="8.375" style="37" customWidth="1"/>
    <col min="15" max="15" width="9.375" style="37" customWidth="1"/>
    <col min="16" max="17" width="7.625" style="37" customWidth="1"/>
    <col min="18" max="18" width="9.375" style="37" customWidth="1"/>
    <col min="19" max="19" width="11" style="37" customWidth="1"/>
    <col min="20" max="20" width="8" style="37" customWidth="1"/>
    <col min="21" max="21" width="10.75" style="37" customWidth="1"/>
    <col min="22" max="22" width="8" style="37" customWidth="1"/>
    <col min="23" max="23" width="11.625" style="37" customWidth="1"/>
    <col min="24" max="24" width="13.375" style="37" customWidth="1"/>
    <col min="25" max="25" width="11.625" style="37" customWidth="1"/>
    <col min="26" max="256" width="9" style="37"/>
    <col min="257" max="257" width="9.125" style="37" customWidth="1"/>
    <col min="258" max="272" width="7.625" style="37" customWidth="1"/>
    <col min="273" max="273" width="9" style="37"/>
    <col min="274" max="281" width="9.375" style="37" customWidth="1"/>
    <col min="282" max="512" width="9" style="37"/>
    <col min="513" max="513" width="9.125" style="37" customWidth="1"/>
    <col min="514" max="528" width="7.625" style="37" customWidth="1"/>
    <col min="529" max="529" width="9" style="37"/>
    <col min="530" max="537" width="9.375" style="37" customWidth="1"/>
    <col min="538" max="768" width="9" style="37"/>
    <col min="769" max="769" width="9.125" style="37" customWidth="1"/>
    <col min="770" max="784" width="7.625" style="37" customWidth="1"/>
    <col min="785" max="785" width="9" style="37"/>
    <col min="786" max="793" width="9.375" style="37" customWidth="1"/>
    <col min="794" max="1024" width="9" style="37"/>
    <col min="1025" max="1025" width="9.125" style="37" customWidth="1"/>
    <col min="1026" max="1040" width="7.625" style="37" customWidth="1"/>
    <col min="1041" max="1041" width="9" style="37"/>
    <col min="1042" max="1049" width="9.375" style="37" customWidth="1"/>
    <col min="1050" max="1280" width="9" style="37"/>
    <col min="1281" max="1281" width="9.125" style="37" customWidth="1"/>
    <col min="1282" max="1296" width="7.625" style="37" customWidth="1"/>
    <col min="1297" max="1297" width="9" style="37"/>
    <col min="1298" max="1305" width="9.375" style="37" customWidth="1"/>
    <col min="1306" max="1536" width="9" style="37"/>
    <col min="1537" max="1537" width="9.125" style="37" customWidth="1"/>
    <col min="1538" max="1552" width="7.625" style="37" customWidth="1"/>
    <col min="1553" max="1553" width="9" style="37"/>
    <col min="1554" max="1561" width="9.375" style="37" customWidth="1"/>
    <col min="1562" max="1792" width="9" style="37"/>
    <col min="1793" max="1793" width="9.125" style="37" customWidth="1"/>
    <col min="1794" max="1808" width="7.625" style="37" customWidth="1"/>
    <col min="1809" max="1809" width="9" style="37"/>
    <col min="1810" max="1817" width="9.375" style="37" customWidth="1"/>
    <col min="1818" max="2048" width="9" style="37"/>
    <col min="2049" max="2049" width="9.125" style="37" customWidth="1"/>
    <col min="2050" max="2064" width="7.625" style="37" customWidth="1"/>
    <col min="2065" max="2065" width="9" style="37"/>
    <col min="2066" max="2073" width="9.375" style="37" customWidth="1"/>
    <col min="2074" max="2304" width="9" style="37"/>
    <col min="2305" max="2305" width="9.125" style="37" customWidth="1"/>
    <col min="2306" max="2320" width="7.625" style="37" customWidth="1"/>
    <col min="2321" max="2321" width="9" style="37"/>
    <col min="2322" max="2329" width="9.375" style="37" customWidth="1"/>
    <col min="2330" max="2560" width="9" style="37"/>
    <col min="2561" max="2561" width="9.125" style="37" customWidth="1"/>
    <col min="2562" max="2576" width="7.625" style="37" customWidth="1"/>
    <col min="2577" max="2577" width="9" style="37"/>
    <col min="2578" max="2585" width="9.375" style="37" customWidth="1"/>
    <col min="2586" max="2816" width="9" style="37"/>
    <col min="2817" max="2817" width="9.125" style="37" customWidth="1"/>
    <col min="2818" max="2832" width="7.625" style="37" customWidth="1"/>
    <col min="2833" max="2833" width="9" style="37"/>
    <col min="2834" max="2841" width="9.375" style="37" customWidth="1"/>
    <col min="2842" max="3072" width="9" style="37"/>
    <col min="3073" max="3073" width="9.125" style="37" customWidth="1"/>
    <col min="3074" max="3088" width="7.625" style="37" customWidth="1"/>
    <col min="3089" max="3089" width="9" style="37"/>
    <col min="3090" max="3097" width="9.375" style="37" customWidth="1"/>
    <col min="3098" max="3328" width="9" style="37"/>
    <col min="3329" max="3329" width="9.125" style="37" customWidth="1"/>
    <col min="3330" max="3344" width="7.625" style="37" customWidth="1"/>
    <col min="3345" max="3345" width="9" style="37"/>
    <col min="3346" max="3353" width="9.375" style="37" customWidth="1"/>
    <col min="3354" max="3584" width="9" style="37"/>
    <col min="3585" max="3585" width="9.125" style="37" customWidth="1"/>
    <col min="3586" max="3600" width="7.625" style="37" customWidth="1"/>
    <col min="3601" max="3601" width="9" style="37"/>
    <col min="3602" max="3609" width="9.375" style="37" customWidth="1"/>
    <col min="3610" max="3840" width="9" style="37"/>
    <col min="3841" max="3841" width="9.125" style="37" customWidth="1"/>
    <col min="3842" max="3856" width="7.625" style="37" customWidth="1"/>
    <col min="3857" max="3857" width="9" style="37"/>
    <col min="3858" max="3865" width="9.375" style="37" customWidth="1"/>
    <col min="3866" max="4096" width="9" style="37"/>
    <col min="4097" max="4097" width="9.125" style="37" customWidth="1"/>
    <col min="4098" max="4112" width="7.625" style="37" customWidth="1"/>
    <col min="4113" max="4113" width="9" style="37"/>
    <col min="4114" max="4121" width="9.375" style="37" customWidth="1"/>
    <col min="4122" max="4352" width="9" style="37"/>
    <col min="4353" max="4353" width="9.125" style="37" customWidth="1"/>
    <col min="4354" max="4368" width="7.625" style="37" customWidth="1"/>
    <col min="4369" max="4369" width="9" style="37"/>
    <col min="4370" max="4377" width="9.375" style="37" customWidth="1"/>
    <col min="4378" max="4608" width="9" style="37"/>
    <col min="4609" max="4609" width="9.125" style="37" customWidth="1"/>
    <col min="4610" max="4624" width="7.625" style="37" customWidth="1"/>
    <col min="4625" max="4625" width="9" style="37"/>
    <col min="4626" max="4633" width="9.375" style="37" customWidth="1"/>
    <col min="4634" max="4864" width="9" style="37"/>
    <col min="4865" max="4865" width="9.125" style="37" customWidth="1"/>
    <col min="4866" max="4880" width="7.625" style="37" customWidth="1"/>
    <col min="4881" max="4881" width="9" style="37"/>
    <col min="4882" max="4889" width="9.375" style="37" customWidth="1"/>
    <col min="4890" max="5120" width="9" style="37"/>
    <col min="5121" max="5121" width="9.125" style="37" customWidth="1"/>
    <col min="5122" max="5136" width="7.625" style="37" customWidth="1"/>
    <col min="5137" max="5137" width="9" style="37"/>
    <col min="5138" max="5145" width="9.375" style="37" customWidth="1"/>
    <col min="5146" max="5376" width="9" style="37"/>
    <col min="5377" max="5377" width="9.125" style="37" customWidth="1"/>
    <col min="5378" max="5392" width="7.625" style="37" customWidth="1"/>
    <col min="5393" max="5393" width="9" style="37"/>
    <col min="5394" max="5401" width="9.375" style="37" customWidth="1"/>
    <col min="5402" max="5632" width="9" style="37"/>
    <col min="5633" max="5633" width="9.125" style="37" customWidth="1"/>
    <col min="5634" max="5648" width="7.625" style="37" customWidth="1"/>
    <col min="5649" max="5649" width="9" style="37"/>
    <col min="5650" max="5657" width="9.375" style="37" customWidth="1"/>
    <col min="5658" max="5888" width="9" style="37"/>
    <col min="5889" max="5889" width="9.125" style="37" customWidth="1"/>
    <col min="5890" max="5904" width="7.625" style="37" customWidth="1"/>
    <col min="5905" max="5905" width="9" style="37"/>
    <col min="5906" max="5913" width="9.375" style="37" customWidth="1"/>
    <col min="5914" max="6144" width="9" style="37"/>
    <col min="6145" max="6145" width="9.125" style="37" customWidth="1"/>
    <col min="6146" max="6160" width="7.625" style="37" customWidth="1"/>
    <col min="6161" max="6161" width="9" style="37"/>
    <col min="6162" max="6169" width="9.375" style="37" customWidth="1"/>
    <col min="6170" max="6400" width="9" style="37"/>
    <col min="6401" max="6401" width="9.125" style="37" customWidth="1"/>
    <col min="6402" max="6416" width="7.625" style="37" customWidth="1"/>
    <col min="6417" max="6417" width="9" style="37"/>
    <col min="6418" max="6425" width="9.375" style="37" customWidth="1"/>
    <col min="6426" max="6656" width="9" style="37"/>
    <col min="6657" max="6657" width="9.125" style="37" customWidth="1"/>
    <col min="6658" max="6672" width="7.625" style="37" customWidth="1"/>
    <col min="6673" max="6673" width="9" style="37"/>
    <col min="6674" max="6681" width="9.375" style="37" customWidth="1"/>
    <col min="6682" max="6912" width="9" style="37"/>
    <col min="6913" max="6913" width="9.125" style="37" customWidth="1"/>
    <col min="6914" max="6928" width="7.625" style="37" customWidth="1"/>
    <col min="6929" max="6929" width="9" style="37"/>
    <col min="6930" max="6937" width="9.375" style="37" customWidth="1"/>
    <col min="6938" max="7168" width="9" style="37"/>
    <col min="7169" max="7169" width="9.125" style="37" customWidth="1"/>
    <col min="7170" max="7184" width="7.625" style="37" customWidth="1"/>
    <col min="7185" max="7185" width="9" style="37"/>
    <col min="7186" max="7193" width="9.375" style="37" customWidth="1"/>
    <col min="7194" max="7424" width="9" style="37"/>
    <col min="7425" max="7425" width="9.125" style="37" customWidth="1"/>
    <col min="7426" max="7440" width="7.625" style="37" customWidth="1"/>
    <col min="7441" max="7441" width="9" style="37"/>
    <col min="7442" max="7449" width="9.375" style="37" customWidth="1"/>
    <col min="7450" max="7680" width="9" style="37"/>
    <col min="7681" max="7681" width="9.125" style="37" customWidth="1"/>
    <col min="7682" max="7696" width="7.625" style="37" customWidth="1"/>
    <col min="7697" max="7697" width="9" style="37"/>
    <col min="7698" max="7705" width="9.375" style="37" customWidth="1"/>
    <col min="7706" max="7936" width="9" style="37"/>
    <col min="7937" max="7937" width="9.125" style="37" customWidth="1"/>
    <col min="7938" max="7952" width="7.625" style="37" customWidth="1"/>
    <col min="7953" max="7953" width="9" style="37"/>
    <col min="7954" max="7961" width="9.375" style="37" customWidth="1"/>
    <col min="7962" max="8192" width="9" style="37"/>
    <col min="8193" max="8193" width="9.125" style="37" customWidth="1"/>
    <col min="8194" max="8208" width="7.625" style="37" customWidth="1"/>
    <col min="8209" max="8209" width="9" style="37"/>
    <col min="8210" max="8217" width="9.375" style="37" customWidth="1"/>
    <col min="8218" max="8448" width="9" style="37"/>
    <col min="8449" max="8449" width="9.125" style="37" customWidth="1"/>
    <col min="8450" max="8464" width="7.625" style="37" customWidth="1"/>
    <col min="8465" max="8465" width="9" style="37"/>
    <col min="8466" max="8473" width="9.375" style="37" customWidth="1"/>
    <col min="8474" max="8704" width="9" style="37"/>
    <col min="8705" max="8705" width="9.125" style="37" customWidth="1"/>
    <col min="8706" max="8720" width="7.625" style="37" customWidth="1"/>
    <col min="8721" max="8721" width="9" style="37"/>
    <col min="8722" max="8729" width="9.375" style="37" customWidth="1"/>
    <col min="8730" max="8960" width="9" style="37"/>
    <col min="8961" max="8961" width="9.125" style="37" customWidth="1"/>
    <col min="8962" max="8976" width="7.625" style="37" customWidth="1"/>
    <col min="8977" max="8977" width="9" style="37"/>
    <col min="8978" max="8985" width="9.375" style="37" customWidth="1"/>
    <col min="8986" max="9216" width="9" style="37"/>
    <col min="9217" max="9217" width="9.125" style="37" customWidth="1"/>
    <col min="9218" max="9232" width="7.625" style="37" customWidth="1"/>
    <col min="9233" max="9233" width="9" style="37"/>
    <col min="9234" max="9241" width="9.375" style="37" customWidth="1"/>
    <col min="9242" max="9472" width="9" style="37"/>
    <col min="9473" max="9473" width="9.125" style="37" customWidth="1"/>
    <col min="9474" max="9488" width="7.625" style="37" customWidth="1"/>
    <col min="9489" max="9489" width="9" style="37"/>
    <col min="9490" max="9497" width="9.375" style="37" customWidth="1"/>
    <col min="9498" max="9728" width="9" style="37"/>
    <col min="9729" max="9729" width="9.125" style="37" customWidth="1"/>
    <col min="9730" max="9744" width="7.625" style="37" customWidth="1"/>
    <col min="9745" max="9745" width="9" style="37"/>
    <col min="9746" max="9753" width="9.375" style="37" customWidth="1"/>
    <col min="9754" max="9984" width="9" style="37"/>
    <col min="9985" max="9985" width="9.125" style="37" customWidth="1"/>
    <col min="9986" max="10000" width="7.625" style="37" customWidth="1"/>
    <col min="10001" max="10001" width="9" style="37"/>
    <col min="10002" max="10009" width="9.375" style="37" customWidth="1"/>
    <col min="10010" max="10240" width="9" style="37"/>
    <col min="10241" max="10241" width="9.125" style="37" customWidth="1"/>
    <col min="10242" max="10256" width="7.625" style="37" customWidth="1"/>
    <col min="10257" max="10257" width="9" style="37"/>
    <col min="10258" max="10265" width="9.375" style="37" customWidth="1"/>
    <col min="10266" max="10496" width="9" style="37"/>
    <col min="10497" max="10497" width="9.125" style="37" customWidth="1"/>
    <col min="10498" max="10512" width="7.625" style="37" customWidth="1"/>
    <col min="10513" max="10513" width="9" style="37"/>
    <col min="10514" max="10521" width="9.375" style="37" customWidth="1"/>
    <col min="10522" max="10752" width="9" style="37"/>
    <col min="10753" max="10753" width="9.125" style="37" customWidth="1"/>
    <col min="10754" max="10768" width="7.625" style="37" customWidth="1"/>
    <col min="10769" max="10769" width="9" style="37"/>
    <col min="10770" max="10777" width="9.375" style="37" customWidth="1"/>
    <col min="10778" max="11008" width="9" style="37"/>
    <col min="11009" max="11009" width="9.125" style="37" customWidth="1"/>
    <col min="11010" max="11024" width="7.625" style="37" customWidth="1"/>
    <col min="11025" max="11025" width="9" style="37"/>
    <col min="11026" max="11033" width="9.375" style="37" customWidth="1"/>
    <col min="11034" max="11264" width="9" style="37"/>
    <col min="11265" max="11265" width="9.125" style="37" customWidth="1"/>
    <col min="11266" max="11280" width="7.625" style="37" customWidth="1"/>
    <col min="11281" max="11281" width="9" style="37"/>
    <col min="11282" max="11289" width="9.375" style="37" customWidth="1"/>
    <col min="11290" max="11520" width="9" style="37"/>
    <col min="11521" max="11521" width="9.125" style="37" customWidth="1"/>
    <col min="11522" max="11536" width="7.625" style="37" customWidth="1"/>
    <col min="11537" max="11537" width="9" style="37"/>
    <col min="11538" max="11545" width="9.375" style="37" customWidth="1"/>
    <col min="11546" max="11776" width="9" style="37"/>
    <col min="11777" max="11777" width="9.125" style="37" customWidth="1"/>
    <col min="11778" max="11792" width="7.625" style="37" customWidth="1"/>
    <col min="11793" max="11793" width="9" style="37"/>
    <col min="11794" max="11801" width="9.375" style="37" customWidth="1"/>
    <col min="11802" max="12032" width="9" style="37"/>
    <col min="12033" max="12033" width="9.125" style="37" customWidth="1"/>
    <col min="12034" max="12048" width="7.625" style="37" customWidth="1"/>
    <col min="12049" max="12049" width="9" style="37"/>
    <col min="12050" max="12057" width="9.375" style="37" customWidth="1"/>
    <col min="12058" max="12288" width="9" style="37"/>
    <col min="12289" max="12289" width="9.125" style="37" customWidth="1"/>
    <col min="12290" max="12304" width="7.625" style="37" customWidth="1"/>
    <col min="12305" max="12305" width="9" style="37"/>
    <col min="12306" max="12313" width="9.375" style="37" customWidth="1"/>
    <col min="12314" max="12544" width="9" style="37"/>
    <col min="12545" max="12545" width="9.125" style="37" customWidth="1"/>
    <col min="12546" max="12560" width="7.625" style="37" customWidth="1"/>
    <col min="12561" max="12561" width="9" style="37"/>
    <col min="12562" max="12569" width="9.375" style="37" customWidth="1"/>
    <col min="12570" max="12800" width="9" style="37"/>
    <col min="12801" max="12801" width="9.125" style="37" customWidth="1"/>
    <col min="12802" max="12816" width="7.625" style="37" customWidth="1"/>
    <col min="12817" max="12817" width="9" style="37"/>
    <col min="12818" max="12825" width="9.375" style="37" customWidth="1"/>
    <col min="12826" max="13056" width="9" style="37"/>
    <col min="13057" max="13057" width="9.125" style="37" customWidth="1"/>
    <col min="13058" max="13072" width="7.625" style="37" customWidth="1"/>
    <col min="13073" max="13073" width="9" style="37"/>
    <col min="13074" max="13081" width="9.375" style="37" customWidth="1"/>
    <col min="13082" max="13312" width="9" style="37"/>
    <col min="13313" max="13313" width="9.125" style="37" customWidth="1"/>
    <col min="13314" max="13328" width="7.625" style="37" customWidth="1"/>
    <col min="13329" max="13329" width="9" style="37"/>
    <col min="13330" max="13337" width="9.375" style="37" customWidth="1"/>
    <col min="13338" max="13568" width="9" style="37"/>
    <col min="13569" max="13569" width="9.125" style="37" customWidth="1"/>
    <col min="13570" max="13584" width="7.625" style="37" customWidth="1"/>
    <col min="13585" max="13585" width="9" style="37"/>
    <col min="13586" max="13593" width="9.375" style="37" customWidth="1"/>
    <col min="13594" max="13824" width="9" style="37"/>
    <col min="13825" max="13825" width="9.125" style="37" customWidth="1"/>
    <col min="13826" max="13840" width="7.625" style="37" customWidth="1"/>
    <col min="13841" max="13841" width="9" style="37"/>
    <col min="13842" max="13849" width="9.375" style="37" customWidth="1"/>
    <col min="13850" max="14080" width="9" style="37"/>
    <col min="14081" max="14081" width="9.125" style="37" customWidth="1"/>
    <col min="14082" max="14096" width="7.625" style="37" customWidth="1"/>
    <col min="14097" max="14097" width="9" style="37"/>
    <col min="14098" max="14105" width="9.375" style="37" customWidth="1"/>
    <col min="14106" max="14336" width="9" style="37"/>
    <col min="14337" max="14337" width="9.125" style="37" customWidth="1"/>
    <col min="14338" max="14352" width="7.625" style="37" customWidth="1"/>
    <col min="14353" max="14353" width="9" style="37"/>
    <col min="14354" max="14361" width="9.375" style="37" customWidth="1"/>
    <col min="14362" max="14592" width="9" style="37"/>
    <col min="14593" max="14593" width="9.125" style="37" customWidth="1"/>
    <col min="14594" max="14608" width="7.625" style="37" customWidth="1"/>
    <col min="14609" max="14609" width="9" style="37"/>
    <col min="14610" max="14617" width="9.375" style="37" customWidth="1"/>
    <col min="14618" max="14848" width="9" style="37"/>
    <col min="14849" max="14849" width="9.125" style="37" customWidth="1"/>
    <col min="14850" max="14864" width="7.625" style="37" customWidth="1"/>
    <col min="14865" max="14865" width="9" style="37"/>
    <col min="14866" max="14873" width="9.375" style="37" customWidth="1"/>
    <col min="14874" max="15104" width="9" style="37"/>
    <col min="15105" max="15105" width="9.125" style="37" customWidth="1"/>
    <col min="15106" max="15120" width="7.625" style="37" customWidth="1"/>
    <col min="15121" max="15121" width="9" style="37"/>
    <col min="15122" max="15129" width="9.375" style="37" customWidth="1"/>
    <col min="15130" max="15360" width="9" style="37"/>
    <col min="15361" max="15361" width="9.125" style="37" customWidth="1"/>
    <col min="15362" max="15376" width="7.625" style="37" customWidth="1"/>
    <col min="15377" max="15377" width="9" style="37"/>
    <col min="15378" max="15385" width="9.375" style="37" customWidth="1"/>
    <col min="15386" max="15616" width="9" style="37"/>
    <col min="15617" max="15617" width="9.125" style="37" customWidth="1"/>
    <col min="15618" max="15632" width="7.625" style="37" customWidth="1"/>
    <col min="15633" max="15633" width="9" style="37"/>
    <col min="15634" max="15641" width="9.375" style="37" customWidth="1"/>
    <col min="15642" max="15872" width="9" style="37"/>
    <col min="15873" max="15873" width="9.125" style="37" customWidth="1"/>
    <col min="15874" max="15888" width="7.625" style="37" customWidth="1"/>
    <col min="15889" max="15889" width="9" style="37"/>
    <col min="15890" max="15897" width="9.375" style="37" customWidth="1"/>
    <col min="15898" max="16128" width="9" style="37"/>
    <col min="16129" max="16129" width="9.125" style="37" customWidth="1"/>
    <col min="16130" max="16144" width="7.625" style="37" customWidth="1"/>
    <col min="16145" max="16145" width="9" style="37"/>
    <col min="16146" max="16153" width="9.375" style="37" customWidth="1"/>
    <col min="16154" max="16384" width="9" style="37"/>
  </cols>
  <sheetData>
    <row r="1" spans="1:25" ht="20.25" customHeight="1">
      <c r="A1" s="801" t="s">
        <v>743</v>
      </c>
      <c r="B1" s="801"/>
      <c r="C1" s="801"/>
      <c r="D1" s="535"/>
      <c r="E1" s="535"/>
      <c r="F1" s="535"/>
      <c r="G1" s="535"/>
      <c r="H1" s="535"/>
      <c r="I1" s="535"/>
      <c r="J1" s="535"/>
      <c r="K1" s="535"/>
      <c r="L1" s="535"/>
      <c r="M1" s="537"/>
    </row>
    <row r="2" spans="1:25" ht="15" customHeight="1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37"/>
    </row>
    <row r="3" spans="1:25" ht="20.25" customHeight="1">
      <c r="A3" s="863" t="s">
        <v>595</v>
      </c>
      <c r="B3" s="863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7"/>
    </row>
    <row r="4" spans="1:25" ht="21" customHeight="1">
      <c r="A4" s="864" t="s">
        <v>754</v>
      </c>
      <c r="B4" s="856" t="s">
        <v>32</v>
      </c>
      <c r="C4" s="804" t="s">
        <v>131</v>
      </c>
      <c r="D4" s="856"/>
      <c r="E4" s="856"/>
      <c r="F4" s="856"/>
      <c r="G4" s="856"/>
      <c r="H4" s="856"/>
      <c r="I4" s="856"/>
      <c r="J4" s="856"/>
      <c r="K4" s="856"/>
      <c r="L4" s="857" t="s">
        <v>366</v>
      </c>
      <c r="M4" s="850" t="s">
        <v>132</v>
      </c>
      <c r="N4" s="851"/>
      <c r="O4" s="851"/>
      <c r="P4" s="851"/>
      <c r="Q4" s="845" t="s">
        <v>630</v>
      </c>
      <c r="R4" s="852"/>
      <c r="S4" s="852"/>
      <c r="T4" s="852"/>
      <c r="U4" s="853"/>
      <c r="V4" s="845" t="s">
        <v>631</v>
      </c>
      <c r="W4" s="852"/>
      <c r="X4" s="852"/>
      <c r="Y4" s="852"/>
    </row>
    <row r="5" spans="1:25" ht="21" customHeight="1">
      <c r="A5" s="864"/>
      <c r="B5" s="856"/>
      <c r="C5" s="854"/>
      <c r="D5" s="804" t="s">
        <v>628</v>
      </c>
      <c r="E5" s="856"/>
      <c r="F5" s="856"/>
      <c r="G5" s="856" t="s">
        <v>364</v>
      </c>
      <c r="H5" s="856" t="s">
        <v>133</v>
      </c>
      <c r="I5" s="856" t="s">
        <v>370</v>
      </c>
      <c r="J5" s="856" t="s">
        <v>371</v>
      </c>
      <c r="K5" s="856" t="s">
        <v>365</v>
      </c>
      <c r="L5" s="858"/>
      <c r="M5" s="848"/>
      <c r="N5" s="804" t="s">
        <v>367</v>
      </c>
      <c r="O5" s="841" t="s">
        <v>368</v>
      </c>
      <c r="P5" s="804" t="s">
        <v>369</v>
      </c>
      <c r="Q5" s="848"/>
      <c r="R5" s="844" t="s">
        <v>551</v>
      </c>
      <c r="S5" s="832" t="s">
        <v>632</v>
      </c>
      <c r="T5" s="845" t="s">
        <v>362</v>
      </c>
      <c r="U5" s="845" t="s">
        <v>629</v>
      </c>
      <c r="V5" s="847"/>
      <c r="W5" s="862" t="s">
        <v>550</v>
      </c>
      <c r="X5" s="860" t="s">
        <v>755</v>
      </c>
      <c r="Y5" s="845" t="s">
        <v>549</v>
      </c>
    </row>
    <row r="6" spans="1:25" ht="21" customHeight="1">
      <c r="A6" s="865"/>
      <c r="B6" s="855"/>
      <c r="C6" s="855"/>
      <c r="D6" s="536"/>
      <c r="E6" s="538" t="s">
        <v>363</v>
      </c>
      <c r="F6" s="538" t="s">
        <v>86</v>
      </c>
      <c r="G6" s="855"/>
      <c r="H6" s="855"/>
      <c r="I6" s="855"/>
      <c r="J6" s="855"/>
      <c r="K6" s="855"/>
      <c r="L6" s="859"/>
      <c r="M6" s="849"/>
      <c r="N6" s="805"/>
      <c r="O6" s="842"/>
      <c r="P6" s="805"/>
      <c r="Q6" s="849"/>
      <c r="R6" s="808"/>
      <c r="S6" s="832"/>
      <c r="T6" s="846"/>
      <c r="U6" s="846"/>
      <c r="V6" s="842"/>
      <c r="W6" s="803"/>
      <c r="X6" s="861"/>
      <c r="Y6" s="846"/>
    </row>
    <row r="7" spans="1:25" ht="21.75" customHeight="1">
      <c r="A7" s="149" t="s">
        <v>255</v>
      </c>
      <c r="B7" s="178">
        <v>4563</v>
      </c>
      <c r="C7" s="160">
        <v>3226</v>
      </c>
      <c r="D7" s="160">
        <v>374</v>
      </c>
      <c r="E7" s="156">
        <v>172</v>
      </c>
      <c r="F7" s="156">
        <v>202</v>
      </c>
      <c r="G7" s="156">
        <v>2548</v>
      </c>
      <c r="H7" s="153">
        <v>67</v>
      </c>
      <c r="I7" s="153">
        <v>38</v>
      </c>
      <c r="J7" s="153">
        <v>184</v>
      </c>
      <c r="K7" s="167">
        <v>15</v>
      </c>
      <c r="L7" s="153">
        <v>147</v>
      </c>
      <c r="M7" s="160">
        <v>548</v>
      </c>
      <c r="N7" s="156">
        <v>110</v>
      </c>
      <c r="O7" s="156">
        <v>400</v>
      </c>
      <c r="P7" s="156">
        <v>2</v>
      </c>
      <c r="Q7" s="160">
        <v>348</v>
      </c>
      <c r="R7" s="156">
        <v>5</v>
      </c>
      <c r="S7" s="156">
        <v>343</v>
      </c>
      <c r="T7" s="285">
        <v>0</v>
      </c>
      <c r="U7" s="285">
        <v>0</v>
      </c>
      <c r="V7" s="160">
        <v>294</v>
      </c>
      <c r="W7" s="156">
        <v>0</v>
      </c>
      <c r="X7" s="156">
        <v>1</v>
      </c>
      <c r="Y7" s="154">
        <v>293</v>
      </c>
    </row>
    <row r="8" spans="1:25" ht="21.75" customHeight="1">
      <c r="A8" s="149" t="s">
        <v>261</v>
      </c>
      <c r="B8" s="178">
        <v>4463</v>
      </c>
      <c r="C8" s="160">
        <v>3218</v>
      </c>
      <c r="D8" s="160">
        <v>391</v>
      </c>
      <c r="E8" s="160">
        <v>174</v>
      </c>
      <c r="F8" s="160">
        <v>217</v>
      </c>
      <c r="G8" s="160">
        <v>2521</v>
      </c>
      <c r="H8" s="160">
        <v>69</v>
      </c>
      <c r="I8" s="160">
        <v>39</v>
      </c>
      <c r="J8" s="160">
        <v>182</v>
      </c>
      <c r="K8" s="160">
        <v>16</v>
      </c>
      <c r="L8" s="160">
        <v>146</v>
      </c>
      <c r="M8" s="160">
        <v>491</v>
      </c>
      <c r="N8" s="160">
        <v>114</v>
      </c>
      <c r="O8" s="160">
        <v>334</v>
      </c>
      <c r="P8" s="160">
        <v>2</v>
      </c>
      <c r="Q8" s="160">
        <v>318</v>
      </c>
      <c r="R8" s="160">
        <v>6</v>
      </c>
      <c r="S8" s="160">
        <v>312</v>
      </c>
      <c r="T8" s="160">
        <v>0</v>
      </c>
      <c r="U8" s="160">
        <v>0</v>
      </c>
      <c r="V8" s="160">
        <v>290</v>
      </c>
      <c r="W8" s="160">
        <v>0</v>
      </c>
      <c r="X8" s="160">
        <v>1</v>
      </c>
      <c r="Y8" s="216">
        <v>289</v>
      </c>
    </row>
    <row r="9" spans="1:25" ht="21.75" customHeight="1">
      <c r="A9" s="439" t="s">
        <v>326</v>
      </c>
      <c r="B9" s="178">
        <v>4415</v>
      </c>
      <c r="C9" s="160">
        <v>3259</v>
      </c>
      <c r="D9" s="160">
        <v>428</v>
      </c>
      <c r="E9" s="160">
        <v>183</v>
      </c>
      <c r="F9" s="160">
        <v>245</v>
      </c>
      <c r="G9" s="160">
        <v>2532</v>
      </c>
      <c r="H9" s="160">
        <v>67</v>
      </c>
      <c r="I9" s="160">
        <v>40</v>
      </c>
      <c r="J9" s="160">
        <v>176</v>
      </c>
      <c r="K9" s="160">
        <v>16</v>
      </c>
      <c r="L9" s="160">
        <v>121</v>
      </c>
      <c r="M9" s="160">
        <v>487</v>
      </c>
      <c r="N9" s="160">
        <v>107</v>
      </c>
      <c r="O9" s="160">
        <v>334</v>
      </c>
      <c r="P9" s="160">
        <v>2</v>
      </c>
      <c r="Q9" s="160">
        <v>271</v>
      </c>
      <c r="R9" s="160">
        <v>5</v>
      </c>
      <c r="S9" s="160">
        <v>264</v>
      </c>
      <c r="T9" s="160">
        <v>0</v>
      </c>
      <c r="U9" s="160">
        <v>2</v>
      </c>
      <c r="V9" s="160">
        <v>277</v>
      </c>
      <c r="W9" s="153">
        <v>0</v>
      </c>
      <c r="X9" s="153">
        <v>0</v>
      </c>
      <c r="Y9" s="216">
        <v>277</v>
      </c>
    </row>
    <row r="10" spans="1:25" ht="21.75" customHeight="1">
      <c r="A10" s="149" t="s">
        <v>687</v>
      </c>
      <c r="B10" s="178">
        <v>4510</v>
      </c>
      <c r="C10" s="160">
        <v>3292</v>
      </c>
      <c r="D10" s="160">
        <v>424</v>
      </c>
      <c r="E10" s="160">
        <v>139</v>
      </c>
      <c r="F10" s="160">
        <v>285</v>
      </c>
      <c r="G10" s="160">
        <v>2573</v>
      </c>
      <c r="H10" s="160">
        <v>64</v>
      </c>
      <c r="I10" s="160">
        <v>40</v>
      </c>
      <c r="J10" s="160">
        <v>176</v>
      </c>
      <c r="K10" s="160">
        <v>15</v>
      </c>
      <c r="L10" s="160">
        <v>149</v>
      </c>
      <c r="M10" s="160">
        <v>442</v>
      </c>
      <c r="N10" s="160">
        <v>105</v>
      </c>
      <c r="O10" s="160">
        <v>335</v>
      </c>
      <c r="P10" s="160">
        <v>2</v>
      </c>
      <c r="Q10" s="160">
        <v>318</v>
      </c>
      <c r="R10" s="160">
        <v>5</v>
      </c>
      <c r="S10" s="160">
        <v>312</v>
      </c>
      <c r="T10" s="160">
        <v>0</v>
      </c>
      <c r="U10" s="160">
        <v>1</v>
      </c>
      <c r="V10" s="160">
        <v>309</v>
      </c>
      <c r="W10" s="153">
        <v>1</v>
      </c>
      <c r="X10" s="153">
        <v>39</v>
      </c>
      <c r="Y10" s="216">
        <v>269</v>
      </c>
    </row>
    <row r="11" spans="1:25" ht="21.75" customHeight="1">
      <c r="A11" s="660" t="s">
        <v>788</v>
      </c>
      <c r="B11" s="178">
        <v>4352</v>
      </c>
      <c r="C11" s="160">
        <v>3316</v>
      </c>
      <c r="D11" s="160">
        <v>453</v>
      </c>
      <c r="E11" s="160">
        <v>171</v>
      </c>
      <c r="F11" s="160">
        <v>282</v>
      </c>
      <c r="G11" s="160">
        <v>2574</v>
      </c>
      <c r="H11" s="160">
        <v>56</v>
      </c>
      <c r="I11" s="160">
        <v>41</v>
      </c>
      <c r="J11" s="160">
        <v>175</v>
      </c>
      <c r="K11" s="160">
        <v>17</v>
      </c>
      <c r="L11" s="160">
        <v>113</v>
      </c>
      <c r="M11" s="160">
        <v>442</v>
      </c>
      <c r="N11" s="160">
        <v>101</v>
      </c>
      <c r="O11" s="160">
        <v>339</v>
      </c>
      <c r="P11" s="160">
        <v>2</v>
      </c>
      <c r="Q11" s="160">
        <v>305</v>
      </c>
      <c r="R11" s="160">
        <v>5</v>
      </c>
      <c r="S11" s="160">
        <v>299</v>
      </c>
      <c r="T11" s="160">
        <v>0</v>
      </c>
      <c r="U11" s="160">
        <v>1</v>
      </c>
      <c r="V11" s="160">
        <v>176</v>
      </c>
      <c r="W11" s="153">
        <v>0</v>
      </c>
      <c r="X11" s="153">
        <v>0</v>
      </c>
      <c r="Y11" s="216">
        <v>176</v>
      </c>
    </row>
    <row r="12" spans="1:25" ht="22.5" customHeight="1">
      <c r="A12" s="596" t="s">
        <v>794</v>
      </c>
      <c r="B12" s="179">
        <v>4210</v>
      </c>
      <c r="C12" s="162">
        <f>D12+G12+H12+I12+J12+K12</f>
        <v>3339</v>
      </c>
      <c r="D12" s="162">
        <v>473</v>
      </c>
      <c r="E12" s="162">
        <v>165</v>
      </c>
      <c r="F12" s="162">
        <f>D12-E12</f>
        <v>308</v>
      </c>
      <c r="G12" s="162">
        <v>2583</v>
      </c>
      <c r="H12" s="162">
        <v>53</v>
      </c>
      <c r="I12" s="162">
        <v>40</v>
      </c>
      <c r="J12" s="162">
        <v>172</v>
      </c>
      <c r="K12" s="162">
        <v>18</v>
      </c>
      <c r="L12" s="162">
        <v>140</v>
      </c>
      <c r="M12" s="162">
        <v>424</v>
      </c>
      <c r="N12" s="162">
        <v>100</v>
      </c>
      <c r="O12" s="162">
        <v>322</v>
      </c>
      <c r="P12" s="162">
        <v>2</v>
      </c>
      <c r="Q12" s="162">
        <v>307</v>
      </c>
      <c r="R12" s="162">
        <v>4</v>
      </c>
      <c r="S12" s="162">
        <v>302</v>
      </c>
      <c r="T12" s="162">
        <v>0</v>
      </c>
      <c r="U12" s="162">
        <v>1</v>
      </c>
      <c r="V12" s="162">
        <v>184</v>
      </c>
      <c r="W12" s="176">
        <v>1</v>
      </c>
      <c r="X12" s="176">
        <v>0</v>
      </c>
      <c r="Y12" s="217">
        <v>183</v>
      </c>
    </row>
    <row r="13" spans="1:25" ht="20.25" customHeight="1">
      <c r="A13" s="93"/>
      <c r="B13" s="17"/>
      <c r="D13" s="17"/>
      <c r="E13" s="17"/>
      <c r="F13" s="17"/>
      <c r="G13" s="34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8"/>
      <c r="U13" s="38"/>
      <c r="V13" s="17"/>
      <c r="W13" s="17"/>
      <c r="X13" s="17"/>
      <c r="Y13" s="17"/>
    </row>
    <row r="14" spans="1:25" ht="20.25" customHeight="1">
      <c r="A14" s="800" t="s">
        <v>598</v>
      </c>
      <c r="B14" s="800"/>
      <c r="C14" s="540"/>
      <c r="D14" s="542"/>
      <c r="E14" s="540"/>
      <c r="F14" s="540"/>
      <c r="G14" s="540"/>
      <c r="H14" s="540"/>
      <c r="I14" s="540"/>
      <c r="J14" s="540"/>
      <c r="K14" s="540"/>
      <c r="L14" s="540"/>
      <c r="M14" s="537"/>
    </row>
    <row r="15" spans="1:25" ht="20.25" customHeight="1">
      <c r="A15" s="839" t="s">
        <v>633</v>
      </c>
      <c r="B15" s="839"/>
      <c r="C15" s="839"/>
      <c r="D15" s="537"/>
      <c r="E15" s="537"/>
      <c r="F15" s="537"/>
      <c r="G15" s="537"/>
      <c r="H15" s="537"/>
      <c r="I15" s="537"/>
      <c r="J15" s="537"/>
      <c r="K15" s="537"/>
      <c r="L15" s="537"/>
      <c r="M15" s="537"/>
    </row>
    <row r="16" spans="1:25" ht="20.25" customHeight="1">
      <c r="A16" s="800" t="s">
        <v>756</v>
      </c>
      <c r="B16" s="800"/>
      <c r="C16" s="800"/>
      <c r="D16" s="800"/>
      <c r="E16" s="800"/>
      <c r="F16" s="800"/>
      <c r="G16" s="800"/>
      <c r="H16" s="800"/>
      <c r="I16" s="800"/>
      <c r="J16" s="800"/>
      <c r="K16" s="800"/>
      <c r="L16" s="534"/>
      <c r="M16" s="537"/>
    </row>
    <row r="17" spans="1:25">
      <c r="A17" s="839" t="s">
        <v>745</v>
      </c>
      <c r="B17" s="839"/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39"/>
      <c r="P17" s="839"/>
      <c r="Q17" s="839"/>
      <c r="R17" s="839"/>
      <c r="S17" s="839"/>
      <c r="T17" s="839"/>
      <c r="U17" s="839"/>
      <c r="V17" s="839"/>
    </row>
    <row r="18" spans="1: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22" spans="1:25">
      <c r="C22" s="81"/>
    </row>
  </sheetData>
  <mergeCells count="33">
    <mergeCell ref="A1:C1"/>
    <mergeCell ref="A3:B3"/>
    <mergeCell ref="A4:A6"/>
    <mergeCell ref="B4:B6"/>
    <mergeCell ref="C4:K4"/>
    <mergeCell ref="M4:P4"/>
    <mergeCell ref="Q4:U4"/>
    <mergeCell ref="V4:Y4"/>
    <mergeCell ref="C5:C6"/>
    <mergeCell ref="D5:F5"/>
    <mergeCell ref="G5:G6"/>
    <mergeCell ref="H5:H6"/>
    <mergeCell ref="I5:I6"/>
    <mergeCell ref="J5:J6"/>
    <mergeCell ref="K5:K6"/>
    <mergeCell ref="L4:L6"/>
    <mergeCell ref="X5:X6"/>
    <mergeCell ref="Y5:Y6"/>
    <mergeCell ref="W5:W6"/>
    <mergeCell ref="A17:V17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14:B14"/>
    <mergeCell ref="A15:C15"/>
    <mergeCell ref="A16:K16"/>
  </mergeCells>
  <phoneticPr fontId="3" type="noConversion"/>
  <pageMargins left="0.15748031496062992" right="0.19685039370078741" top="0.51181102362204722" bottom="0.98425196850393704" header="0.51181102362204722" footer="0.51181102362204722"/>
  <pageSetup paperSize="9" scale="58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8" workbookViewId="0">
      <selection activeCell="L25" sqref="L25"/>
    </sheetView>
  </sheetViews>
  <sheetFormatPr defaultRowHeight="13.5"/>
  <cols>
    <col min="1" max="1" width="12.375" style="37" customWidth="1"/>
    <col min="2" max="7" width="9" style="37"/>
    <col min="8" max="8" width="11.625" style="37" bestFit="1" customWidth="1"/>
    <col min="9" max="11" width="9" style="37"/>
    <col min="12" max="12" width="12.25" style="37" customWidth="1"/>
    <col min="13" max="13" width="9" style="37"/>
    <col min="14" max="14" width="10.5" style="37" customWidth="1"/>
    <col min="15" max="15" width="9" style="37"/>
    <col min="16" max="16" width="7.375" style="37" customWidth="1"/>
    <col min="17" max="17" width="12.125" style="37" customWidth="1"/>
    <col min="18" max="18" width="9.5" style="37" customWidth="1"/>
    <col min="19" max="19" width="10.75" style="37" customWidth="1"/>
    <col min="20" max="258" width="9" style="37"/>
    <col min="259" max="259" width="12" style="37" customWidth="1"/>
    <col min="260" max="271" width="9" style="37"/>
    <col min="272" max="272" width="7.375" style="37" customWidth="1"/>
    <col min="273" max="273" width="16.25" style="37" bestFit="1" customWidth="1"/>
    <col min="274" max="514" width="9" style="37"/>
    <col min="515" max="515" width="12" style="37" customWidth="1"/>
    <col min="516" max="527" width="9" style="37"/>
    <col min="528" max="528" width="7.375" style="37" customWidth="1"/>
    <col min="529" max="529" width="16.25" style="37" bestFit="1" customWidth="1"/>
    <col min="530" max="770" width="9" style="37"/>
    <col min="771" max="771" width="12" style="37" customWidth="1"/>
    <col min="772" max="783" width="9" style="37"/>
    <col min="784" max="784" width="7.375" style="37" customWidth="1"/>
    <col min="785" max="785" width="16.25" style="37" bestFit="1" customWidth="1"/>
    <col min="786" max="1026" width="9" style="37"/>
    <col min="1027" max="1027" width="12" style="37" customWidth="1"/>
    <col min="1028" max="1039" width="9" style="37"/>
    <col min="1040" max="1040" width="7.375" style="37" customWidth="1"/>
    <col min="1041" max="1041" width="16.25" style="37" bestFit="1" customWidth="1"/>
    <col min="1042" max="1282" width="9" style="37"/>
    <col min="1283" max="1283" width="12" style="37" customWidth="1"/>
    <col min="1284" max="1295" width="9" style="37"/>
    <col min="1296" max="1296" width="7.375" style="37" customWidth="1"/>
    <col min="1297" max="1297" width="16.25" style="37" bestFit="1" customWidth="1"/>
    <col min="1298" max="1538" width="9" style="37"/>
    <col min="1539" max="1539" width="12" style="37" customWidth="1"/>
    <col min="1540" max="1551" width="9" style="37"/>
    <col min="1552" max="1552" width="7.375" style="37" customWidth="1"/>
    <col min="1553" max="1553" width="16.25" style="37" bestFit="1" customWidth="1"/>
    <col min="1554" max="1794" width="9" style="37"/>
    <col min="1795" max="1795" width="12" style="37" customWidth="1"/>
    <col min="1796" max="1807" width="9" style="37"/>
    <col min="1808" max="1808" width="7.375" style="37" customWidth="1"/>
    <col min="1809" max="1809" width="16.25" style="37" bestFit="1" customWidth="1"/>
    <col min="1810" max="2050" width="9" style="37"/>
    <col min="2051" max="2051" width="12" style="37" customWidth="1"/>
    <col min="2052" max="2063" width="9" style="37"/>
    <col min="2064" max="2064" width="7.375" style="37" customWidth="1"/>
    <col min="2065" max="2065" width="16.25" style="37" bestFit="1" customWidth="1"/>
    <col min="2066" max="2306" width="9" style="37"/>
    <col min="2307" max="2307" width="12" style="37" customWidth="1"/>
    <col min="2308" max="2319" width="9" style="37"/>
    <col min="2320" max="2320" width="7.375" style="37" customWidth="1"/>
    <col min="2321" max="2321" width="16.25" style="37" bestFit="1" customWidth="1"/>
    <col min="2322" max="2562" width="9" style="37"/>
    <col min="2563" max="2563" width="12" style="37" customWidth="1"/>
    <col min="2564" max="2575" width="9" style="37"/>
    <col min="2576" max="2576" width="7.375" style="37" customWidth="1"/>
    <col min="2577" max="2577" width="16.25" style="37" bestFit="1" customWidth="1"/>
    <col min="2578" max="2818" width="9" style="37"/>
    <col min="2819" max="2819" width="12" style="37" customWidth="1"/>
    <col min="2820" max="2831" width="9" style="37"/>
    <col min="2832" max="2832" width="7.375" style="37" customWidth="1"/>
    <col min="2833" max="2833" width="16.25" style="37" bestFit="1" customWidth="1"/>
    <col min="2834" max="3074" width="9" style="37"/>
    <col min="3075" max="3075" width="12" style="37" customWidth="1"/>
    <col min="3076" max="3087" width="9" style="37"/>
    <col min="3088" max="3088" width="7.375" style="37" customWidth="1"/>
    <col min="3089" max="3089" width="16.25" style="37" bestFit="1" customWidth="1"/>
    <col min="3090" max="3330" width="9" style="37"/>
    <col min="3331" max="3331" width="12" style="37" customWidth="1"/>
    <col min="3332" max="3343" width="9" style="37"/>
    <col min="3344" max="3344" width="7.375" style="37" customWidth="1"/>
    <col min="3345" max="3345" width="16.25" style="37" bestFit="1" customWidth="1"/>
    <col min="3346" max="3586" width="9" style="37"/>
    <col min="3587" max="3587" width="12" style="37" customWidth="1"/>
    <col min="3588" max="3599" width="9" style="37"/>
    <col min="3600" max="3600" width="7.375" style="37" customWidth="1"/>
    <col min="3601" max="3601" width="16.25" style="37" bestFit="1" customWidth="1"/>
    <col min="3602" max="3842" width="9" style="37"/>
    <col min="3843" max="3843" width="12" style="37" customWidth="1"/>
    <col min="3844" max="3855" width="9" style="37"/>
    <col min="3856" max="3856" width="7.375" style="37" customWidth="1"/>
    <col min="3857" max="3857" width="16.25" style="37" bestFit="1" customWidth="1"/>
    <col min="3858" max="4098" width="9" style="37"/>
    <col min="4099" max="4099" width="12" style="37" customWidth="1"/>
    <col min="4100" max="4111" width="9" style="37"/>
    <col min="4112" max="4112" width="7.375" style="37" customWidth="1"/>
    <col min="4113" max="4113" width="16.25" style="37" bestFit="1" customWidth="1"/>
    <col min="4114" max="4354" width="9" style="37"/>
    <col min="4355" max="4355" width="12" style="37" customWidth="1"/>
    <col min="4356" max="4367" width="9" style="37"/>
    <col min="4368" max="4368" width="7.375" style="37" customWidth="1"/>
    <col min="4369" max="4369" width="16.25" style="37" bestFit="1" customWidth="1"/>
    <col min="4370" max="4610" width="9" style="37"/>
    <col min="4611" max="4611" width="12" style="37" customWidth="1"/>
    <col min="4612" max="4623" width="9" style="37"/>
    <col min="4624" max="4624" width="7.375" style="37" customWidth="1"/>
    <col min="4625" max="4625" width="16.25" style="37" bestFit="1" customWidth="1"/>
    <col min="4626" max="4866" width="9" style="37"/>
    <col min="4867" max="4867" width="12" style="37" customWidth="1"/>
    <col min="4868" max="4879" width="9" style="37"/>
    <col min="4880" max="4880" width="7.375" style="37" customWidth="1"/>
    <col min="4881" max="4881" width="16.25" style="37" bestFit="1" customWidth="1"/>
    <col min="4882" max="5122" width="9" style="37"/>
    <col min="5123" max="5123" width="12" style="37" customWidth="1"/>
    <col min="5124" max="5135" width="9" style="37"/>
    <col min="5136" max="5136" width="7.375" style="37" customWidth="1"/>
    <col min="5137" max="5137" width="16.25" style="37" bestFit="1" customWidth="1"/>
    <col min="5138" max="5378" width="9" style="37"/>
    <col min="5379" max="5379" width="12" style="37" customWidth="1"/>
    <col min="5380" max="5391" width="9" style="37"/>
    <col min="5392" max="5392" width="7.375" style="37" customWidth="1"/>
    <col min="5393" max="5393" width="16.25" style="37" bestFit="1" customWidth="1"/>
    <col min="5394" max="5634" width="9" style="37"/>
    <col min="5635" max="5635" width="12" style="37" customWidth="1"/>
    <col min="5636" max="5647" width="9" style="37"/>
    <col min="5648" max="5648" width="7.375" style="37" customWidth="1"/>
    <col min="5649" max="5649" width="16.25" style="37" bestFit="1" customWidth="1"/>
    <col min="5650" max="5890" width="9" style="37"/>
    <col min="5891" max="5891" width="12" style="37" customWidth="1"/>
    <col min="5892" max="5903" width="9" style="37"/>
    <col min="5904" max="5904" width="7.375" style="37" customWidth="1"/>
    <col min="5905" max="5905" width="16.25" style="37" bestFit="1" customWidth="1"/>
    <col min="5906" max="6146" width="9" style="37"/>
    <col min="6147" max="6147" width="12" style="37" customWidth="1"/>
    <col min="6148" max="6159" width="9" style="37"/>
    <col min="6160" max="6160" width="7.375" style="37" customWidth="1"/>
    <col min="6161" max="6161" width="16.25" style="37" bestFit="1" customWidth="1"/>
    <col min="6162" max="6402" width="9" style="37"/>
    <col min="6403" max="6403" width="12" style="37" customWidth="1"/>
    <col min="6404" max="6415" width="9" style="37"/>
    <col min="6416" max="6416" width="7.375" style="37" customWidth="1"/>
    <col min="6417" max="6417" width="16.25" style="37" bestFit="1" customWidth="1"/>
    <col min="6418" max="6658" width="9" style="37"/>
    <col min="6659" max="6659" width="12" style="37" customWidth="1"/>
    <col min="6660" max="6671" width="9" style="37"/>
    <col min="6672" max="6672" width="7.375" style="37" customWidth="1"/>
    <col min="6673" max="6673" width="16.25" style="37" bestFit="1" customWidth="1"/>
    <col min="6674" max="6914" width="9" style="37"/>
    <col min="6915" max="6915" width="12" style="37" customWidth="1"/>
    <col min="6916" max="6927" width="9" style="37"/>
    <col min="6928" max="6928" width="7.375" style="37" customWidth="1"/>
    <col min="6929" max="6929" width="16.25" style="37" bestFit="1" customWidth="1"/>
    <col min="6930" max="7170" width="9" style="37"/>
    <col min="7171" max="7171" width="12" style="37" customWidth="1"/>
    <col min="7172" max="7183" width="9" style="37"/>
    <col min="7184" max="7184" width="7.375" style="37" customWidth="1"/>
    <col min="7185" max="7185" width="16.25" style="37" bestFit="1" customWidth="1"/>
    <col min="7186" max="7426" width="9" style="37"/>
    <col min="7427" max="7427" width="12" style="37" customWidth="1"/>
    <col min="7428" max="7439" width="9" style="37"/>
    <col min="7440" max="7440" width="7.375" style="37" customWidth="1"/>
    <col min="7441" max="7441" width="16.25" style="37" bestFit="1" customWidth="1"/>
    <col min="7442" max="7682" width="9" style="37"/>
    <col min="7683" max="7683" width="12" style="37" customWidth="1"/>
    <col min="7684" max="7695" width="9" style="37"/>
    <col min="7696" max="7696" width="7.375" style="37" customWidth="1"/>
    <col min="7697" max="7697" width="16.25" style="37" bestFit="1" customWidth="1"/>
    <col min="7698" max="7938" width="9" style="37"/>
    <col min="7939" max="7939" width="12" style="37" customWidth="1"/>
    <col min="7940" max="7951" width="9" style="37"/>
    <col min="7952" max="7952" width="7.375" style="37" customWidth="1"/>
    <col min="7953" max="7953" width="16.25" style="37" bestFit="1" customWidth="1"/>
    <col min="7954" max="8194" width="9" style="37"/>
    <col min="8195" max="8195" width="12" style="37" customWidth="1"/>
    <col min="8196" max="8207" width="9" style="37"/>
    <col min="8208" max="8208" width="7.375" style="37" customWidth="1"/>
    <col min="8209" max="8209" width="16.25" style="37" bestFit="1" customWidth="1"/>
    <col min="8210" max="8450" width="9" style="37"/>
    <col min="8451" max="8451" width="12" style="37" customWidth="1"/>
    <col min="8452" max="8463" width="9" style="37"/>
    <col min="8464" max="8464" width="7.375" style="37" customWidth="1"/>
    <col min="8465" max="8465" width="16.25" style="37" bestFit="1" customWidth="1"/>
    <col min="8466" max="8706" width="9" style="37"/>
    <col min="8707" max="8707" width="12" style="37" customWidth="1"/>
    <col min="8708" max="8719" width="9" style="37"/>
    <col min="8720" max="8720" width="7.375" style="37" customWidth="1"/>
    <col min="8721" max="8721" width="16.25" style="37" bestFit="1" customWidth="1"/>
    <col min="8722" max="8962" width="9" style="37"/>
    <col min="8963" max="8963" width="12" style="37" customWidth="1"/>
    <col min="8964" max="8975" width="9" style="37"/>
    <col min="8976" max="8976" width="7.375" style="37" customWidth="1"/>
    <col min="8977" max="8977" width="16.25" style="37" bestFit="1" customWidth="1"/>
    <col min="8978" max="9218" width="9" style="37"/>
    <col min="9219" max="9219" width="12" style="37" customWidth="1"/>
    <col min="9220" max="9231" width="9" style="37"/>
    <col min="9232" max="9232" width="7.375" style="37" customWidth="1"/>
    <col min="9233" max="9233" width="16.25" style="37" bestFit="1" customWidth="1"/>
    <col min="9234" max="9474" width="9" style="37"/>
    <col min="9475" max="9475" width="12" style="37" customWidth="1"/>
    <col min="9476" max="9487" width="9" style="37"/>
    <col min="9488" max="9488" width="7.375" style="37" customWidth="1"/>
    <col min="9489" max="9489" width="16.25" style="37" bestFit="1" customWidth="1"/>
    <col min="9490" max="9730" width="9" style="37"/>
    <col min="9731" max="9731" width="12" style="37" customWidth="1"/>
    <col min="9732" max="9743" width="9" style="37"/>
    <col min="9744" max="9744" width="7.375" style="37" customWidth="1"/>
    <col min="9745" max="9745" width="16.25" style="37" bestFit="1" customWidth="1"/>
    <col min="9746" max="9986" width="9" style="37"/>
    <col min="9987" max="9987" width="12" style="37" customWidth="1"/>
    <col min="9988" max="9999" width="9" style="37"/>
    <col min="10000" max="10000" width="7.375" style="37" customWidth="1"/>
    <col min="10001" max="10001" width="16.25" style="37" bestFit="1" customWidth="1"/>
    <col min="10002" max="10242" width="9" style="37"/>
    <col min="10243" max="10243" width="12" style="37" customWidth="1"/>
    <col min="10244" max="10255" width="9" style="37"/>
    <col min="10256" max="10256" width="7.375" style="37" customWidth="1"/>
    <col min="10257" max="10257" width="16.25" style="37" bestFit="1" customWidth="1"/>
    <col min="10258" max="10498" width="9" style="37"/>
    <col min="10499" max="10499" width="12" style="37" customWidth="1"/>
    <col min="10500" max="10511" width="9" style="37"/>
    <col min="10512" max="10512" width="7.375" style="37" customWidth="1"/>
    <col min="10513" max="10513" width="16.25" style="37" bestFit="1" customWidth="1"/>
    <col min="10514" max="10754" width="9" style="37"/>
    <col min="10755" max="10755" width="12" style="37" customWidth="1"/>
    <col min="10756" max="10767" width="9" style="37"/>
    <col min="10768" max="10768" width="7.375" style="37" customWidth="1"/>
    <col min="10769" max="10769" width="16.25" style="37" bestFit="1" customWidth="1"/>
    <col min="10770" max="11010" width="9" style="37"/>
    <col min="11011" max="11011" width="12" style="37" customWidth="1"/>
    <col min="11012" max="11023" width="9" style="37"/>
    <col min="11024" max="11024" width="7.375" style="37" customWidth="1"/>
    <col min="11025" max="11025" width="16.25" style="37" bestFit="1" customWidth="1"/>
    <col min="11026" max="11266" width="9" style="37"/>
    <col min="11267" max="11267" width="12" style="37" customWidth="1"/>
    <col min="11268" max="11279" width="9" style="37"/>
    <col min="11280" max="11280" width="7.375" style="37" customWidth="1"/>
    <col min="11281" max="11281" width="16.25" style="37" bestFit="1" customWidth="1"/>
    <col min="11282" max="11522" width="9" style="37"/>
    <col min="11523" max="11523" width="12" style="37" customWidth="1"/>
    <col min="11524" max="11535" width="9" style="37"/>
    <col min="11536" max="11536" width="7.375" style="37" customWidth="1"/>
    <col min="11537" max="11537" width="16.25" style="37" bestFit="1" customWidth="1"/>
    <col min="11538" max="11778" width="9" style="37"/>
    <col min="11779" max="11779" width="12" style="37" customWidth="1"/>
    <col min="11780" max="11791" width="9" style="37"/>
    <col min="11792" max="11792" width="7.375" style="37" customWidth="1"/>
    <col min="11793" max="11793" width="16.25" style="37" bestFit="1" customWidth="1"/>
    <col min="11794" max="12034" width="9" style="37"/>
    <col min="12035" max="12035" width="12" style="37" customWidth="1"/>
    <col min="12036" max="12047" width="9" style="37"/>
    <col min="12048" max="12048" width="7.375" style="37" customWidth="1"/>
    <col min="12049" max="12049" width="16.25" style="37" bestFit="1" customWidth="1"/>
    <col min="12050" max="12290" width="9" style="37"/>
    <col min="12291" max="12291" width="12" style="37" customWidth="1"/>
    <col min="12292" max="12303" width="9" style="37"/>
    <col min="12304" max="12304" width="7.375" style="37" customWidth="1"/>
    <col min="12305" max="12305" width="16.25" style="37" bestFit="1" customWidth="1"/>
    <col min="12306" max="12546" width="9" style="37"/>
    <col min="12547" max="12547" width="12" style="37" customWidth="1"/>
    <col min="12548" max="12559" width="9" style="37"/>
    <col min="12560" max="12560" width="7.375" style="37" customWidth="1"/>
    <col min="12561" max="12561" width="16.25" style="37" bestFit="1" customWidth="1"/>
    <col min="12562" max="12802" width="9" style="37"/>
    <col min="12803" max="12803" width="12" style="37" customWidth="1"/>
    <col min="12804" max="12815" width="9" style="37"/>
    <col min="12816" max="12816" width="7.375" style="37" customWidth="1"/>
    <col min="12817" max="12817" width="16.25" style="37" bestFit="1" customWidth="1"/>
    <col min="12818" max="13058" width="9" style="37"/>
    <col min="13059" max="13059" width="12" style="37" customWidth="1"/>
    <col min="13060" max="13071" width="9" style="37"/>
    <col min="13072" max="13072" width="7.375" style="37" customWidth="1"/>
    <col min="13073" max="13073" width="16.25" style="37" bestFit="1" customWidth="1"/>
    <col min="13074" max="13314" width="9" style="37"/>
    <col min="13315" max="13315" width="12" style="37" customWidth="1"/>
    <col min="13316" max="13327" width="9" style="37"/>
    <col min="13328" max="13328" width="7.375" style="37" customWidth="1"/>
    <col min="13329" max="13329" width="16.25" style="37" bestFit="1" customWidth="1"/>
    <col min="13330" max="13570" width="9" style="37"/>
    <col min="13571" max="13571" width="12" style="37" customWidth="1"/>
    <col min="13572" max="13583" width="9" style="37"/>
    <col min="13584" max="13584" width="7.375" style="37" customWidth="1"/>
    <col min="13585" max="13585" width="16.25" style="37" bestFit="1" customWidth="1"/>
    <col min="13586" max="13826" width="9" style="37"/>
    <col min="13827" max="13827" width="12" style="37" customWidth="1"/>
    <col min="13828" max="13839" width="9" style="37"/>
    <col min="13840" max="13840" width="7.375" style="37" customWidth="1"/>
    <col min="13841" max="13841" width="16.25" style="37" bestFit="1" customWidth="1"/>
    <col min="13842" max="14082" width="9" style="37"/>
    <col min="14083" max="14083" width="12" style="37" customWidth="1"/>
    <col min="14084" max="14095" width="9" style="37"/>
    <col min="14096" max="14096" width="7.375" style="37" customWidth="1"/>
    <col min="14097" max="14097" width="16.25" style="37" bestFit="1" customWidth="1"/>
    <col min="14098" max="14338" width="9" style="37"/>
    <col min="14339" max="14339" width="12" style="37" customWidth="1"/>
    <col min="14340" max="14351" width="9" style="37"/>
    <col min="14352" max="14352" width="7.375" style="37" customWidth="1"/>
    <col min="14353" max="14353" width="16.25" style="37" bestFit="1" customWidth="1"/>
    <col min="14354" max="14594" width="9" style="37"/>
    <col min="14595" max="14595" width="12" style="37" customWidth="1"/>
    <col min="14596" max="14607" width="9" style="37"/>
    <col min="14608" max="14608" width="7.375" style="37" customWidth="1"/>
    <col min="14609" max="14609" width="16.25" style="37" bestFit="1" customWidth="1"/>
    <col min="14610" max="14850" width="9" style="37"/>
    <col min="14851" max="14851" width="12" style="37" customWidth="1"/>
    <col min="14852" max="14863" width="9" style="37"/>
    <col min="14864" max="14864" width="7.375" style="37" customWidth="1"/>
    <col min="14865" max="14865" width="16.25" style="37" bestFit="1" customWidth="1"/>
    <col min="14866" max="15106" width="9" style="37"/>
    <col min="15107" max="15107" width="12" style="37" customWidth="1"/>
    <col min="15108" max="15119" width="9" style="37"/>
    <col min="15120" max="15120" width="7.375" style="37" customWidth="1"/>
    <col min="15121" max="15121" width="16.25" style="37" bestFit="1" customWidth="1"/>
    <col min="15122" max="15362" width="9" style="37"/>
    <col min="15363" max="15363" width="12" style="37" customWidth="1"/>
    <col min="15364" max="15375" width="9" style="37"/>
    <col min="15376" max="15376" width="7.375" style="37" customWidth="1"/>
    <col min="15377" max="15377" width="16.25" style="37" bestFit="1" customWidth="1"/>
    <col min="15378" max="15618" width="9" style="37"/>
    <col min="15619" max="15619" width="12" style="37" customWidth="1"/>
    <col min="15620" max="15631" width="9" style="37"/>
    <col min="15632" max="15632" width="7.375" style="37" customWidth="1"/>
    <col min="15633" max="15633" width="16.25" style="37" bestFit="1" customWidth="1"/>
    <col min="15634" max="15874" width="9" style="37"/>
    <col min="15875" max="15875" width="12" style="37" customWidth="1"/>
    <col min="15876" max="15887" width="9" style="37"/>
    <col min="15888" max="15888" width="7.375" style="37" customWidth="1"/>
    <col min="15889" max="15889" width="16.25" style="37" bestFit="1" customWidth="1"/>
    <col min="15890" max="16130" width="9" style="37"/>
    <col min="16131" max="16131" width="12" style="37" customWidth="1"/>
    <col min="16132" max="16143" width="9" style="37"/>
    <col min="16144" max="16144" width="7.375" style="37" customWidth="1"/>
    <col min="16145" max="16145" width="16.25" style="37" bestFit="1" customWidth="1"/>
    <col min="16146" max="16384" width="9" style="37"/>
  </cols>
  <sheetData>
    <row r="1" spans="1:19" ht="20.25" customHeight="1">
      <c r="A1" s="801" t="s">
        <v>149</v>
      </c>
      <c r="B1" s="801"/>
      <c r="C1" s="801"/>
      <c r="D1" s="245"/>
      <c r="E1" s="245"/>
      <c r="F1" s="245"/>
      <c r="G1" s="245"/>
      <c r="H1" s="469"/>
      <c r="I1" s="245"/>
      <c r="J1" s="245"/>
      <c r="K1" s="245"/>
      <c r="L1" s="469"/>
      <c r="M1" s="245"/>
      <c r="N1" s="245"/>
      <c r="O1" s="245"/>
    </row>
    <row r="2" spans="1:19" ht="15" customHeight="1">
      <c r="A2" s="31"/>
      <c r="B2" s="31"/>
      <c r="C2" s="31"/>
      <c r="D2" s="31"/>
      <c r="E2" s="31"/>
      <c r="F2" s="31"/>
      <c r="G2" s="31"/>
      <c r="H2" s="474"/>
      <c r="I2" s="31"/>
      <c r="J2" s="31"/>
      <c r="K2" s="31"/>
      <c r="L2" s="474"/>
      <c r="M2" s="31"/>
      <c r="N2" s="31"/>
      <c r="O2" s="31"/>
    </row>
    <row r="3" spans="1:19" s="23" customFormat="1" ht="20.25" customHeight="1">
      <c r="A3" s="331" t="s">
        <v>595</v>
      </c>
      <c r="B3" s="331"/>
      <c r="C3" s="331"/>
      <c r="D3" s="331"/>
      <c r="E3" s="331"/>
      <c r="F3" s="331"/>
      <c r="G3" s="331"/>
      <c r="H3" s="473"/>
      <c r="I3" s="331"/>
      <c r="J3" s="331"/>
      <c r="K3" s="331"/>
      <c r="L3" s="473"/>
      <c r="M3" s="331"/>
      <c r="N3" s="331"/>
      <c r="O3" s="331"/>
    </row>
    <row r="4" spans="1:19" s="20" customFormat="1" ht="19.5" customHeight="1">
      <c r="A4" s="864" t="s">
        <v>682</v>
      </c>
      <c r="B4" s="866" t="s">
        <v>695</v>
      </c>
      <c r="C4" s="876" t="s">
        <v>150</v>
      </c>
      <c r="D4" s="877"/>
      <c r="E4" s="877"/>
      <c r="F4" s="877"/>
      <c r="G4" s="877"/>
      <c r="H4" s="877"/>
      <c r="I4" s="877"/>
      <c r="J4" s="877"/>
      <c r="K4" s="877"/>
      <c r="L4" s="877"/>
      <c r="M4" s="878"/>
      <c r="N4" s="878"/>
      <c r="O4" s="879"/>
      <c r="P4" s="869" t="s">
        <v>151</v>
      </c>
      <c r="Q4" s="870"/>
      <c r="R4" s="870"/>
      <c r="S4" s="870"/>
    </row>
    <row r="5" spans="1:19" s="20" customFormat="1" ht="22.5" customHeight="1">
      <c r="A5" s="864"/>
      <c r="B5" s="867"/>
      <c r="C5" s="872"/>
      <c r="D5" s="874" t="s">
        <v>378</v>
      </c>
      <c r="E5" s="874" t="s">
        <v>152</v>
      </c>
      <c r="F5" s="875" t="s">
        <v>153</v>
      </c>
      <c r="G5" s="869" t="s">
        <v>552</v>
      </c>
      <c r="H5" s="870"/>
      <c r="I5" s="870"/>
      <c r="J5" s="870"/>
      <c r="K5" s="870"/>
      <c r="L5" s="871"/>
      <c r="M5" s="833" t="s">
        <v>154</v>
      </c>
      <c r="N5" s="841" t="s">
        <v>372</v>
      </c>
      <c r="O5" s="841" t="s">
        <v>373</v>
      </c>
      <c r="P5" s="384"/>
      <c r="Q5" s="833" t="s">
        <v>374</v>
      </c>
      <c r="R5" s="841" t="s">
        <v>554</v>
      </c>
      <c r="S5" s="845" t="s">
        <v>553</v>
      </c>
    </row>
    <row r="6" spans="1:19" s="20" customFormat="1" ht="21.75" customHeight="1">
      <c r="A6" s="865"/>
      <c r="B6" s="868"/>
      <c r="C6" s="873"/>
      <c r="D6" s="873"/>
      <c r="E6" s="873"/>
      <c r="F6" s="873"/>
      <c r="G6" s="480"/>
      <c r="H6" s="471" t="s">
        <v>856</v>
      </c>
      <c r="I6" s="482" t="s">
        <v>375</v>
      </c>
      <c r="J6" s="483" t="s">
        <v>376</v>
      </c>
      <c r="K6" s="484" t="s">
        <v>377</v>
      </c>
      <c r="L6" s="471" t="s">
        <v>697</v>
      </c>
      <c r="M6" s="838"/>
      <c r="N6" s="842"/>
      <c r="O6" s="842"/>
      <c r="P6" s="392"/>
      <c r="Q6" s="838"/>
      <c r="R6" s="842"/>
      <c r="S6" s="846"/>
    </row>
    <row r="7" spans="1:19" s="40" customFormat="1" ht="24.95" customHeight="1">
      <c r="A7" s="149" t="s">
        <v>255</v>
      </c>
      <c r="B7" s="152">
        <v>1188</v>
      </c>
      <c r="C7" s="153">
        <v>1182</v>
      </c>
      <c r="D7" s="153">
        <v>153</v>
      </c>
      <c r="E7" s="153">
        <v>47</v>
      </c>
      <c r="F7" s="153">
        <v>146</v>
      </c>
      <c r="G7" s="156">
        <v>608</v>
      </c>
      <c r="H7" s="481" t="s">
        <v>698</v>
      </c>
      <c r="I7" s="156">
        <v>5</v>
      </c>
      <c r="J7" s="156">
        <v>578</v>
      </c>
      <c r="K7" s="156">
        <v>25</v>
      </c>
      <c r="L7" s="481" t="s">
        <v>698</v>
      </c>
      <c r="M7" s="153">
        <v>188</v>
      </c>
      <c r="N7" s="153">
        <v>40</v>
      </c>
      <c r="O7" s="156">
        <v>0</v>
      </c>
      <c r="P7" s="153">
        <v>6</v>
      </c>
      <c r="Q7" s="153">
        <v>3</v>
      </c>
      <c r="R7" s="153">
        <v>1</v>
      </c>
      <c r="S7" s="154">
        <v>2</v>
      </c>
    </row>
    <row r="8" spans="1:19" s="40" customFormat="1" ht="24.95" customHeight="1">
      <c r="A8" s="149" t="s">
        <v>261</v>
      </c>
      <c r="B8" s="152">
        <v>1182</v>
      </c>
      <c r="C8" s="153">
        <v>1177</v>
      </c>
      <c r="D8" s="153">
        <v>150</v>
      </c>
      <c r="E8" s="153">
        <v>44</v>
      </c>
      <c r="F8" s="153">
        <v>138</v>
      </c>
      <c r="G8" s="153">
        <v>625</v>
      </c>
      <c r="H8" s="481" t="s">
        <v>698</v>
      </c>
      <c r="I8" s="153">
        <v>3</v>
      </c>
      <c r="J8" s="153">
        <v>593</v>
      </c>
      <c r="K8" s="153">
        <v>29</v>
      </c>
      <c r="L8" s="481" t="s">
        <v>698</v>
      </c>
      <c r="M8" s="153">
        <v>179</v>
      </c>
      <c r="N8" s="153">
        <v>41</v>
      </c>
      <c r="O8" s="153">
        <v>0</v>
      </c>
      <c r="P8" s="153">
        <v>5</v>
      </c>
      <c r="Q8" s="153">
        <v>3</v>
      </c>
      <c r="R8" s="153">
        <v>0</v>
      </c>
      <c r="S8" s="154">
        <v>2</v>
      </c>
    </row>
    <row r="9" spans="1:19" s="40" customFormat="1" ht="24.95" customHeight="1">
      <c r="A9" s="439" t="s">
        <v>326</v>
      </c>
      <c r="B9" s="152">
        <v>1169</v>
      </c>
      <c r="C9" s="153">
        <v>1164</v>
      </c>
      <c r="D9" s="153">
        <v>142</v>
      </c>
      <c r="E9" s="153">
        <v>41</v>
      </c>
      <c r="F9" s="153">
        <v>136</v>
      </c>
      <c r="G9" s="153">
        <v>637</v>
      </c>
      <c r="H9" s="481" t="s">
        <v>698</v>
      </c>
      <c r="I9" s="153">
        <v>19</v>
      </c>
      <c r="J9" s="153">
        <v>582</v>
      </c>
      <c r="K9" s="153">
        <v>36</v>
      </c>
      <c r="L9" s="481" t="s">
        <v>698</v>
      </c>
      <c r="M9" s="153">
        <v>171</v>
      </c>
      <c r="N9" s="153">
        <v>37</v>
      </c>
      <c r="O9" s="153">
        <v>0</v>
      </c>
      <c r="P9" s="153">
        <v>5</v>
      </c>
      <c r="Q9" s="153">
        <v>3</v>
      </c>
      <c r="R9" s="153">
        <v>0</v>
      </c>
      <c r="S9" s="154">
        <v>2</v>
      </c>
    </row>
    <row r="10" spans="1:19" s="40" customFormat="1" ht="24.95" customHeight="1">
      <c r="A10" s="660" t="s">
        <v>687</v>
      </c>
      <c r="B10" s="152">
        <v>1184</v>
      </c>
      <c r="C10" s="153">
        <v>1179</v>
      </c>
      <c r="D10" s="153">
        <v>142</v>
      </c>
      <c r="E10" s="153">
        <v>42</v>
      </c>
      <c r="F10" s="153">
        <v>135</v>
      </c>
      <c r="G10" s="153">
        <v>654</v>
      </c>
      <c r="H10" s="153">
        <v>0</v>
      </c>
      <c r="I10" s="153">
        <v>5</v>
      </c>
      <c r="J10" s="229">
        <f>SUM(J13:J29)</f>
        <v>576</v>
      </c>
      <c r="K10" s="229">
        <f t="shared" ref="K10:L10" si="0">SUM(K13:K29)</f>
        <v>51</v>
      </c>
      <c r="L10" s="229">
        <f t="shared" si="0"/>
        <v>22</v>
      </c>
      <c r="M10" s="153">
        <v>163</v>
      </c>
      <c r="N10" s="153">
        <v>43</v>
      </c>
      <c r="O10" s="153">
        <v>0</v>
      </c>
      <c r="P10" s="229">
        <v>5</v>
      </c>
      <c r="Q10" s="229">
        <v>3</v>
      </c>
      <c r="R10" s="229">
        <v>0</v>
      </c>
      <c r="S10" s="231">
        <v>2</v>
      </c>
    </row>
    <row r="11" spans="1:19" s="40" customFormat="1" ht="24.95" customHeight="1">
      <c r="A11" s="660" t="s">
        <v>788</v>
      </c>
      <c r="B11" s="152">
        <v>1185</v>
      </c>
      <c r="C11" s="153">
        <f>SUM(D11:G11,M11:N11)</f>
        <v>1180</v>
      </c>
      <c r="D11" s="153">
        <v>141</v>
      </c>
      <c r="E11" s="153">
        <v>43</v>
      </c>
      <c r="F11" s="153">
        <v>131</v>
      </c>
      <c r="G11" s="153">
        <f>SUM(H11:L11)</f>
        <v>675</v>
      </c>
      <c r="H11" s="153">
        <v>2</v>
      </c>
      <c r="I11" s="153">
        <v>5</v>
      </c>
      <c r="J11" s="229">
        <v>603</v>
      </c>
      <c r="K11" s="229">
        <v>42</v>
      </c>
      <c r="L11" s="229">
        <v>23</v>
      </c>
      <c r="M11" s="153">
        <v>155</v>
      </c>
      <c r="N11" s="153">
        <v>35</v>
      </c>
      <c r="O11" s="153"/>
      <c r="P11" s="229">
        <v>5</v>
      </c>
      <c r="Q11" s="229">
        <v>3</v>
      </c>
      <c r="R11" s="229">
        <f>-R8</f>
        <v>0</v>
      </c>
      <c r="S11" s="231">
        <v>2</v>
      </c>
    </row>
    <row r="12" spans="1:19" s="40" customFormat="1" ht="24" customHeight="1">
      <c r="A12" s="596" t="s">
        <v>795</v>
      </c>
      <c r="B12" s="175">
        <f>C12+P12</f>
        <v>1166</v>
      </c>
      <c r="C12" s="176">
        <f>D12+E12+F12+G12+M12+N12+O12</f>
        <v>1161</v>
      </c>
      <c r="D12" s="176">
        <v>135</v>
      </c>
      <c r="E12" s="176">
        <v>41</v>
      </c>
      <c r="F12" s="176">
        <v>122</v>
      </c>
      <c r="G12" s="176">
        <v>683</v>
      </c>
      <c r="H12" s="176">
        <v>3</v>
      </c>
      <c r="I12" s="176">
        <v>5</v>
      </c>
      <c r="J12" s="309">
        <v>601</v>
      </c>
      <c r="K12" s="309">
        <v>51</v>
      </c>
      <c r="L12" s="309">
        <v>23</v>
      </c>
      <c r="M12" s="176">
        <v>141</v>
      </c>
      <c r="N12" s="176">
        <v>39</v>
      </c>
      <c r="O12" s="176">
        <v>0</v>
      </c>
      <c r="P12" s="309">
        <v>5</v>
      </c>
      <c r="Q12" s="309">
        <v>3</v>
      </c>
      <c r="R12" s="309">
        <v>0</v>
      </c>
      <c r="S12" s="310">
        <v>2</v>
      </c>
    </row>
    <row r="13" spans="1:19" s="40" customFormat="1" ht="24.95" customHeight="1">
      <c r="A13" s="57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40" customFormat="1" ht="24.95" customHeight="1">
      <c r="A14" s="601" t="s">
        <v>135</v>
      </c>
      <c r="B14" s="1090">
        <v>86</v>
      </c>
      <c r="C14" s="1090">
        <v>86</v>
      </c>
      <c r="D14" s="1090">
        <v>9</v>
      </c>
      <c r="E14" s="1090">
        <v>4</v>
      </c>
      <c r="F14" s="1090">
        <v>9</v>
      </c>
      <c r="G14" s="1090">
        <f t="shared" ref="G14:G30" si="1">SUM(H14:L14)</f>
        <v>55</v>
      </c>
      <c r="H14" s="1091">
        <v>2</v>
      </c>
      <c r="I14" s="1091">
        <v>1</v>
      </c>
      <c r="J14" s="1090">
        <v>39</v>
      </c>
      <c r="K14" s="1090">
        <v>7</v>
      </c>
      <c r="L14" s="1091">
        <v>6</v>
      </c>
      <c r="M14" s="1090">
        <v>7</v>
      </c>
      <c r="N14" s="1090">
        <v>2</v>
      </c>
      <c r="O14" s="780">
        <v>0</v>
      </c>
      <c r="P14" s="780">
        <v>0</v>
      </c>
      <c r="Q14" s="780">
        <v>0</v>
      </c>
      <c r="R14" s="780">
        <v>0</v>
      </c>
      <c r="S14" s="780">
        <v>0</v>
      </c>
    </row>
    <row r="15" spans="1:19" s="40" customFormat="1" ht="24.95" customHeight="1">
      <c r="A15" s="592" t="s">
        <v>701</v>
      </c>
      <c r="B15" s="1090">
        <v>62</v>
      </c>
      <c r="C15" s="1090">
        <v>62</v>
      </c>
      <c r="D15" s="1090">
        <v>4</v>
      </c>
      <c r="E15" s="1090">
        <v>4</v>
      </c>
      <c r="F15" s="1090">
        <v>7</v>
      </c>
      <c r="G15" s="1090">
        <f t="shared" si="1"/>
        <v>34</v>
      </c>
      <c r="H15" s="1091">
        <v>1</v>
      </c>
      <c r="I15" s="1091">
        <v>0</v>
      </c>
      <c r="J15" s="1090">
        <v>31</v>
      </c>
      <c r="K15" s="1090">
        <v>2</v>
      </c>
      <c r="L15" s="1091"/>
      <c r="M15" s="1090">
        <v>10</v>
      </c>
      <c r="N15" s="1090">
        <v>3</v>
      </c>
      <c r="O15" s="780">
        <v>0</v>
      </c>
      <c r="P15" s="780">
        <v>0</v>
      </c>
      <c r="Q15" s="780">
        <v>0</v>
      </c>
      <c r="R15" s="780">
        <v>0</v>
      </c>
      <c r="S15" s="780">
        <v>0</v>
      </c>
    </row>
    <row r="16" spans="1:19" s="40" customFormat="1" ht="24.95" customHeight="1">
      <c r="A16" s="602" t="s">
        <v>136</v>
      </c>
      <c r="B16" s="1090">
        <v>119</v>
      </c>
      <c r="C16" s="1090">
        <v>119</v>
      </c>
      <c r="D16" s="1090">
        <v>9</v>
      </c>
      <c r="E16" s="1090">
        <v>2</v>
      </c>
      <c r="F16" s="1090">
        <v>12</v>
      </c>
      <c r="G16" s="1090">
        <f t="shared" si="1"/>
        <v>78</v>
      </c>
      <c r="H16" s="1091">
        <v>0</v>
      </c>
      <c r="I16" s="1091">
        <v>1</v>
      </c>
      <c r="J16" s="1090">
        <v>57</v>
      </c>
      <c r="K16" s="1090">
        <v>13</v>
      </c>
      <c r="L16" s="1091">
        <v>7</v>
      </c>
      <c r="M16" s="1090">
        <v>15</v>
      </c>
      <c r="N16" s="1090">
        <v>3</v>
      </c>
      <c r="O16" s="780">
        <v>0</v>
      </c>
      <c r="P16" s="780">
        <v>0</v>
      </c>
      <c r="Q16" s="780">
        <v>0</v>
      </c>
      <c r="R16" s="780">
        <v>0</v>
      </c>
      <c r="S16" s="780">
        <v>0</v>
      </c>
    </row>
    <row r="17" spans="1:19" s="40" customFormat="1" ht="24.95" customHeight="1">
      <c r="A17" s="602" t="s">
        <v>137</v>
      </c>
      <c r="B17" s="1090">
        <v>44</v>
      </c>
      <c r="C17" s="1090">
        <v>44</v>
      </c>
      <c r="D17" s="1090">
        <v>0</v>
      </c>
      <c r="E17" s="1090">
        <v>1</v>
      </c>
      <c r="F17" s="1090">
        <v>6</v>
      </c>
      <c r="G17" s="1090">
        <f t="shared" si="1"/>
        <v>29</v>
      </c>
      <c r="H17" s="1091">
        <v>0</v>
      </c>
      <c r="I17" s="1091">
        <v>0</v>
      </c>
      <c r="J17" s="1090">
        <v>28</v>
      </c>
      <c r="K17" s="1090">
        <v>1</v>
      </c>
      <c r="L17" s="1091">
        <v>0</v>
      </c>
      <c r="M17" s="1090">
        <v>8</v>
      </c>
      <c r="N17" s="1090">
        <v>0</v>
      </c>
      <c r="O17" s="780">
        <v>0</v>
      </c>
      <c r="P17" s="780">
        <v>0</v>
      </c>
      <c r="Q17" s="780">
        <v>0</v>
      </c>
      <c r="R17" s="780">
        <v>0</v>
      </c>
      <c r="S17" s="780">
        <v>0</v>
      </c>
    </row>
    <row r="18" spans="1:19" s="40" customFormat="1" ht="24.95" customHeight="1">
      <c r="A18" s="594" t="s">
        <v>702</v>
      </c>
      <c r="B18" s="1090">
        <v>63</v>
      </c>
      <c r="C18" s="1090">
        <v>63</v>
      </c>
      <c r="D18" s="1090">
        <v>6</v>
      </c>
      <c r="E18" s="1090">
        <v>4</v>
      </c>
      <c r="F18" s="1090">
        <v>12</v>
      </c>
      <c r="G18" s="1090">
        <f t="shared" si="1"/>
        <v>34</v>
      </c>
      <c r="H18" s="1091">
        <v>0</v>
      </c>
      <c r="I18" s="1091">
        <v>1</v>
      </c>
      <c r="J18" s="1090">
        <v>33</v>
      </c>
      <c r="K18" s="1090">
        <v>0</v>
      </c>
      <c r="L18" s="1091">
        <v>0</v>
      </c>
      <c r="M18" s="1090">
        <v>6</v>
      </c>
      <c r="N18" s="1090">
        <v>1</v>
      </c>
      <c r="O18" s="780">
        <v>0</v>
      </c>
      <c r="P18" s="780">
        <v>0</v>
      </c>
      <c r="Q18" s="780">
        <v>0</v>
      </c>
      <c r="R18" s="780">
        <v>0</v>
      </c>
      <c r="S18" s="780">
        <v>0</v>
      </c>
    </row>
    <row r="19" spans="1:19" s="40" customFormat="1" ht="24.95" customHeight="1">
      <c r="A19" s="602" t="s">
        <v>138</v>
      </c>
      <c r="B19" s="1090">
        <v>45</v>
      </c>
      <c r="C19" s="1090">
        <v>45</v>
      </c>
      <c r="D19" s="1090">
        <v>3</v>
      </c>
      <c r="E19" s="1090">
        <v>1</v>
      </c>
      <c r="F19" s="1090">
        <v>3</v>
      </c>
      <c r="G19" s="1090">
        <f t="shared" si="1"/>
        <v>32</v>
      </c>
      <c r="H19" s="1091">
        <v>0</v>
      </c>
      <c r="I19" s="1091">
        <v>0</v>
      </c>
      <c r="J19" s="1090">
        <v>30</v>
      </c>
      <c r="K19" s="1090">
        <v>1</v>
      </c>
      <c r="L19" s="1091">
        <v>1</v>
      </c>
      <c r="M19" s="1090">
        <v>5</v>
      </c>
      <c r="N19" s="1090">
        <v>1</v>
      </c>
      <c r="O19" s="780">
        <v>0</v>
      </c>
      <c r="P19" s="780">
        <v>0</v>
      </c>
      <c r="Q19" s="780">
        <v>0</v>
      </c>
      <c r="R19" s="780">
        <v>0</v>
      </c>
      <c r="S19" s="780">
        <v>0</v>
      </c>
    </row>
    <row r="20" spans="1:19" s="40" customFormat="1" ht="24.95" customHeight="1">
      <c r="A20" s="602" t="s">
        <v>139</v>
      </c>
      <c r="B20" s="1090">
        <v>56</v>
      </c>
      <c r="C20" s="1090">
        <v>56</v>
      </c>
      <c r="D20" s="1090">
        <v>11</v>
      </c>
      <c r="E20" s="1090">
        <v>2</v>
      </c>
      <c r="F20" s="1090">
        <v>7</v>
      </c>
      <c r="G20" s="1090">
        <f t="shared" si="1"/>
        <v>29</v>
      </c>
      <c r="H20" s="1091">
        <v>0</v>
      </c>
      <c r="I20" s="1091"/>
      <c r="J20" s="1090">
        <v>27</v>
      </c>
      <c r="K20" s="1090">
        <v>2</v>
      </c>
      <c r="L20" s="1091">
        <v>0</v>
      </c>
      <c r="M20" s="1090">
        <v>4</v>
      </c>
      <c r="N20" s="1090">
        <v>3</v>
      </c>
      <c r="O20" s="780">
        <v>0</v>
      </c>
      <c r="P20" s="780">
        <v>0</v>
      </c>
      <c r="Q20" s="780">
        <v>0</v>
      </c>
      <c r="R20" s="780">
        <v>0</v>
      </c>
      <c r="S20" s="780">
        <v>0</v>
      </c>
    </row>
    <row r="21" spans="1:19" s="40" customFormat="1" ht="24.95" customHeight="1">
      <c r="A21" s="602" t="s">
        <v>140</v>
      </c>
      <c r="B21" s="1090">
        <v>56</v>
      </c>
      <c r="C21" s="1090">
        <v>56</v>
      </c>
      <c r="D21" s="1090">
        <v>4</v>
      </c>
      <c r="E21" s="1090">
        <v>2</v>
      </c>
      <c r="F21" s="1090">
        <v>8</v>
      </c>
      <c r="G21" s="1090">
        <f t="shared" si="1"/>
        <v>37</v>
      </c>
      <c r="H21" s="1091">
        <v>0</v>
      </c>
      <c r="I21" s="1091">
        <v>1</v>
      </c>
      <c r="J21" s="1090">
        <v>32</v>
      </c>
      <c r="K21" s="1090">
        <v>4</v>
      </c>
      <c r="L21" s="1091">
        <v>0</v>
      </c>
      <c r="M21" s="1090">
        <v>5</v>
      </c>
      <c r="N21" s="1090">
        <v>0</v>
      </c>
      <c r="O21" s="780">
        <v>0</v>
      </c>
      <c r="P21" s="780">
        <v>0</v>
      </c>
      <c r="Q21" s="780">
        <v>0</v>
      </c>
      <c r="R21" s="780">
        <v>0</v>
      </c>
      <c r="S21" s="780">
        <v>0</v>
      </c>
    </row>
    <row r="22" spans="1:19" s="40" customFormat="1" ht="24.95" customHeight="1">
      <c r="A22" s="602" t="s">
        <v>141</v>
      </c>
      <c r="B22" s="1090">
        <v>91</v>
      </c>
      <c r="C22" s="1090">
        <v>91</v>
      </c>
      <c r="D22" s="1090">
        <v>37</v>
      </c>
      <c r="E22" s="1090">
        <v>2</v>
      </c>
      <c r="F22" s="1090">
        <v>6</v>
      </c>
      <c r="G22" s="1090">
        <f t="shared" si="1"/>
        <v>36</v>
      </c>
      <c r="H22" s="1091">
        <v>0</v>
      </c>
      <c r="I22" s="1091">
        <v>0</v>
      </c>
      <c r="J22" s="1090">
        <v>34</v>
      </c>
      <c r="K22" s="1090">
        <v>1</v>
      </c>
      <c r="L22" s="1091">
        <v>1</v>
      </c>
      <c r="M22" s="1090">
        <v>9</v>
      </c>
      <c r="N22" s="1090">
        <v>1</v>
      </c>
      <c r="O22" s="780">
        <v>0</v>
      </c>
      <c r="P22" s="780">
        <v>0</v>
      </c>
      <c r="Q22" s="780">
        <v>0</v>
      </c>
      <c r="R22" s="780">
        <v>0</v>
      </c>
      <c r="S22" s="780">
        <v>0</v>
      </c>
    </row>
    <row r="23" spans="1:19" s="40" customFormat="1" ht="24.95" customHeight="1">
      <c r="A23" s="602" t="s">
        <v>142</v>
      </c>
      <c r="B23" s="1090">
        <v>54</v>
      </c>
      <c r="C23" s="1090">
        <v>54</v>
      </c>
      <c r="D23" s="1090">
        <v>2</v>
      </c>
      <c r="E23" s="1090">
        <v>2</v>
      </c>
      <c r="F23" s="1090">
        <v>4</v>
      </c>
      <c r="G23" s="1090">
        <f t="shared" si="1"/>
        <v>37</v>
      </c>
      <c r="H23" s="1091">
        <v>0</v>
      </c>
      <c r="I23" s="1091">
        <v>0</v>
      </c>
      <c r="J23" s="1090">
        <v>36</v>
      </c>
      <c r="K23" s="1090">
        <v>1</v>
      </c>
      <c r="L23" s="1091">
        <v>0</v>
      </c>
      <c r="M23" s="1090">
        <v>9</v>
      </c>
      <c r="N23" s="1090">
        <v>0</v>
      </c>
      <c r="O23" s="780">
        <v>0</v>
      </c>
      <c r="P23" s="780">
        <v>0</v>
      </c>
      <c r="Q23" s="780">
        <v>0</v>
      </c>
      <c r="R23" s="780">
        <v>0</v>
      </c>
      <c r="S23" s="780">
        <v>0</v>
      </c>
    </row>
    <row r="24" spans="1:19" s="40" customFormat="1" ht="24.95" customHeight="1">
      <c r="A24" s="602" t="s">
        <v>143</v>
      </c>
      <c r="B24" s="1090">
        <v>41</v>
      </c>
      <c r="C24" s="1090">
        <v>41</v>
      </c>
      <c r="D24" s="1090">
        <v>0</v>
      </c>
      <c r="E24" s="1090">
        <v>1</v>
      </c>
      <c r="F24" s="1090">
        <v>4</v>
      </c>
      <c r="G24" s="1090">
        <f t="shared" si="1"/>
        <v>30</v>
      </c>
      <c r="H24" s="1091">
        <v>0</v>
      </c>
      <c r="I24" s="1091">
        <v>1</v>
      </c>
      <c r="J24" s="1090">
        <v>25</v>
      </c>
      <c r="K24" s="1090">
        <v>4</v>
      </c>
      <c r="L24" s="1091">
        <v>0</v>
      </c>
      <c r="M24" s="1090">
        <v>5</v>
      </c>
      <c r="N24" s="1090">
        <v>1</v>
      </c>
      <c r="O24" s="780">
        <v>0</v>
      </c>
      <c r="P24" s="780">
        <v>0</v>
      </c>
      <c r="Q24" s="780">
        <v>0</v>
      </c>
      <c r="R24" s="780">
        <v>0</v>
      </c>
      <c r="S24" s="780">
        <v>0</v>
      </c>
    </row>
    <row r="25" spans="1:19" s="40" customFormat="1" ht="24.95" customHeight="1">
      <c r="A25" s="602" t="s">
        <v>144</v>
      </c>
      <c r="B25" s="1090">
        <v>76</v>
      </c>
      <c r="C25" s="1090">
        <v>76</v>
      </c>
      <c r="D25" s="1090">
        <v>3</v>
      </c>
      <c r="E25" s="1090">
        <v>3</v>
      </c>
      <c r="F25" s="1090">
        <v>10</v>
      </c>
      <c r="G25" s="1090">
        <f t="shared" si="1"/>
        <v>45</v>
      </c>
      <c r="H25" s="1091">
        <v>0</v>
      </c>
      <c r="I25" s="1091">
        <v>0</v>
      </c>
      <c r="J25" s="1090">
        <v>44</v>
      </c>
      <c r="K25" s="1090">
        <v>1</v>
      </c>
      <c r="L25" s="1091">
        <v>0</v>
      </c>
      <c r="M25" s="1090">
        <v>12</v>
      </c>
      <c r="N25" s="1090">
        <v>3</v>
      </c>
      <c r="O25" s="780">
        <v>0</v>
      </c>
      <c r="P25" s="780">
        <v>0</v>
      </c>
      <c r="Q25" s="780">
        <v>0</v>
      </c>
      <c r="R25" s="780">
        <v>0</v>
      </c>
      <c r="S25" s="780">
        <v>0</v>
      </c>
    </row>
    <row r="26" spans="1:19" s="40" customFormat="1" ht="24.95" customHeight="1">
      <c r="A26" s="602" t="s">
        <v>145</v>
      </c>
      <c r="B26" s="1090">
        <v>175</v>
      </c>
      <c r="C26" s="1090">
        <v>175</v>
      </c>
      <c r="D26" s="1090">
        <v>35</v>
      </c>
      <c r="E26" s="1090">
        <v>4</v>
      </c>
      <c r="F26" s="1090">
        <v>13</v>
      </c>
      <c r="G26" s="1090">
        <f t="shared" si="1"/>
        <v>95</v>
      </c>
      <c r="H26" s="1091">
        <v>0</v>
      </c>
      <c r="I26" s="1091">
        <v>0</v>
      </c>
      <c r="J26" s="1090">
        <v>81</v>
      </c>
      <c r="K26" s="1090">
        <v>9</v>
      </c>
      <c r="L26" s="1091">
        <v>5</v>
      </c>
      <c r="M26" s="1090">
        <v>18</v>
      </c>
      <c r="N26" s="1090">
        <v>10</v>
      </c>
      <c r="O26" s="780">
        <v>0</v>
      </c>
      <c r="P26" s="780">
        <v>0</v>
      </c>
      <c r="Q26" s="780">
        <v>0</v>
      </c>
      <c r="R26" s="780">
        <v>0</v>
      </c>
      <c r="S26" s="780">
        <v>0</v>
      </c>
    </row>
    <row r="27" spans="1:19" s="40" customFormat="1" ht="24.95" customHeight="1">
      <c r="A27" s="602" t="s">
        <v>146</v>
      </c>
      <c r="B27" s="1090">
        <v>39</v>
      </c>
      <c r="C27" s="1090">
        <v>39</v>
      </c>
      <c r="D27" s="1090">
        <v>2</v>
      </c>
      <c r="E27" s="1090">
        <v>3</v>
      </c>
      <c r="F27" s="1090">
        <v>6</v>
      </c>
      <c r="G27" s="1090">
        <f t="shared" si="1"/>
        <v>22</v>
      </c>
      <c r="H27" s="1091">
        <v>0</v>
      </c>
      <c r="I27" s="1091">
        <v>0</v>
      </c>
      <c r="J27" s="1090">
        <v>21</v>
      </c>
      <c r="K27" s="1090">
        <v>1</v>
      </c>
      <c r="L27" s="1091">
        <v>0</v>
      </c>
      <c r="M27" s="1090">
        <v>4</v>
      </c>
      <c r="N27" s="1090">
        <v>3</v>
      </c>
      <c r="O27" s="780">
        <v>0</v>
      </c>
      <c r="P27" s="780">
        <v>0</v>
      </c>
      <c r="Q27" s="780">
        <v>0</v>
      </c>
      <c r="R27" s="780">
        <v>0</v>
      </c>
      <c r="S27" s="780">
        <v>0</v>
      </c>
    </row>
    <row r="28" spans="1:19" s="40" customFormat="1" ht="24.95" customHeight="1">
      <c r="A28" s="602" t="s">
        <v>147</v>
      </c>
      <c r="B28" s="1090">
        <v>28</v>
      </c>
      <c r="C28" s="1090">
        <v>28</v>
      </c>
      <c r="D28" s="1090">
        <v>2</v>
      </c>
      <c r="E28" s="1090">
        <v>0</v>
      </c>
      <c r="F28" s="1090">
        <v>6</v>
      </c>
      <c r="G28" s="1090">
        <f t="shared" si="1"/>
        <v>16</v>
      </c>
      <c r="H28" s="1091">
        <v>0</v>
      </c>
      <c r="I28" s="1091">
        <v>0</v>
      </c>
      <c r="J28" s="1090">
        <v>13</v>
      </c>
      <c r="K28" s="1090">
        <v>3</v>
      </c>
      <c r="L28" s="1091">
        <v>0</v>
      </c>
      <c r="M28" s="1090">
        <v>5</v>
      </c>
      <c r="N28" s="1090">
        <v>1</v>
      </c>
      <c r="O28" s="780">
        <v>0</v>
      </c>
      <c r="P28" s="780">
        <v>0</v>
      </c>
      <c r="Q28" s="780">
        <v>0</v>
      </c>
      <c r="R28" s="780">
        <v>0</v>
      </c>
      <c r="S28" s="780">
        <v>0</v>
      </c>
    </row>
    <row r="29" spans="1:19" s="40" customFormat="1" ht="24.95" customHeight="1">
      <c r="A29" s="602" t="s">
        <v>13</v>
      </c>
      <c r="B29" s="780">
        <v>82</v>
      </c>
      <c r="C29" s="1090">
        <v>77</v>
      </c>
      <c r="D29" s="1090">
        <v>3</v>
      </c>
      <c r="E29" s="1090">
        <v>2</v>
      </c>
      <c r="F29" s="1090">
        <v>5</v>
      </c>
      <c r="G29" s="1090">
        <f t="shared" si="1"/>
        <v>48</v>
      </c>
      <c r="H29" s="1091">
        <v>0</v>
      </c>
      <c r="I29" s="1091">
        <v>0</v>
      </c>
      <c r="J29" s="1090">
        <v>45</v>
      </c>
      <c r="K29" s="1090">
        <v>1</v>
      </c>
      <c r="L29" s="1091">
        <v>2</v>
      </c>
      <c r="M29" s="1090">
        <v>12</v>
      </c>
      <c r="N29" s="1090">
        <v>5</v>
      </c>
      <c r="O29" s="780">
        <v>0</v>
      </c>
      <c r="P29" s="780">
        <v>5</v>
      </c>
      <c r="Q29" s="753">
        <v>3</v>
      </c>
      <c r="R29" s="780"/>
      <c r="S29" s="753">
        <v>2</v>
      </c>
    </row>
    <row r="30" spans="1:19" s="40" customFormat="1" ht="25.5" customHeight="1">
      <c r="A30" s="603" t="s">
        <v>148</v>
      </c>
      <c r="B30" s="1090">
        <v>49</v>
      </c>
      <c r="C30" s="1090">
        <v>49</v>
      </c>
      <c r="D30" s="1090">
        <v>5</v>
      </c>
      <c r="E30" s="1090">
        <v>4</v>
      </c>
      <c r="F30" s="1090">
        <v>4</v>
      </c>
      <c r="G30" s="1090">
        <f t="shared" si="1"/>
        <v>26</v>
      </c>
      <c r="H30" s="1091">
        <v>0</v>
      </c>
      <c r="I30" s="1091">
        <v>0</v>
      </c>
      <c r="J30" s="1090">
        <v>25</v>
      </c>
      <c r="K30" s="1091">
        <v>0</v>
      </c>
      <c r="L30" s="1091">
        <v>1</v>
      </c>
      <c r="M30" s="1090">
        <v>7</v>
      </c>
      <c r="N30" s="1090">
        <v>2</v>
      </c>
      <c r="O30" s="780">
        <v>0</v>
      </c>
      <c r="P30" s="780">
        <v>0</v>
      </c>
      <c r="Q30" s="780">
        <v>0</v>
      </c>
      <c r="R30" s="780">
        <v>0</v>
      </c>
      <c r="S30" s="780">
        <v>0</v>
      </c>
    </row>
    <row r="31" spans="1:19" ht="20.25" customHeight="1">
      <c r="A31" s="41"/>
      <c r="B31" s="17"/>
      <c r="C31" s="17"/>
      <c r="D31" s="17"/>
      <c r="E31" s="17"/>
      <c r="F31" s="17"/>
      <c r="G31" s="17"/>
      <c r="H31" s="17"/>
      <c r="I31" s="17"/>
      <c r="J31" s="16"/>
      <c r="K31" s="16"/>
      <c r="L31" s="475"/>
      <c r="M31" s="16"/>
      <c r="N31" s="16"/>
      <c r="O31" s="16"/>
      <c r="P31" s="16"/>
      <c r="Q31" s="16"/>
      <c r="R31" s="16"/>
      <c r="S31" s="17"/>
    </row>
    <row r="32" spans="1:19" ht="20.25" customHeight="1">
      <c r="A32" s="22" t="s">
        <v>598</v>
      </c>
      <c r="B32" s="22"/>
      <c r="C32" s="22"/>
      <c r="D32" s="22"/>
      <c r="E32" s="22"/>
      <c r="F32" s="42"/>
      <c r="G32" s="42"/>
      <c r="H32" s="42"/>
      <c r="I32" s="22"/>
      <c r="J32" s="22"/>
      <c r="K32" s="22"/>
      <c r="L32" s="470"/>
      <c r="M32" s="22"/>
      <c r="N32" s="22"/>
      <c r="O32" s="22"/>
    </row>
    <row r="33" spans="1:19">
      <c r="A33" s="839" t="s">
        <v>634</v>
      </c>
      <c r="B33" s="839"/>
      <c r="C33" s="20"/>
      <c r="D33" s="20"/>
      <c r="E33" s="20"/>
      <c r="F33" s="20"/>
      <c r="G33" s="20"/>
      <c r="H33" s="472"/>
      <c r="I33" s="20"/>
      <c r="J33" s="20"/>
      <c r="K33" s="20"/>
      <c r="L33" s="472"/>
      <c r="M33" s="20"/>
      <c r="N33" s="20"/>
      <c r="O33" s="20"/>
    </row>
    <row r="35" spans="1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</sheetData>
  <mergeCells count="17">
    <mergeCell ref="P4:S4"/>
    <mergeCell ref="C5:C6"/>
    <mergeCell ref="D5:D6"/>
    <mergeCell ref="E5:E6"/>
    <mergeCell ref="F5:F6"/>
    <mergeCell ref="S5:S6"/>
    <mergeCell ref="Q5:Q6"/>
    <mergeCell ref="R5:R6"/>
    <mergeCell ref="C4:O4"/>
    <mergeCell ref="M5:M6"/>
    <mergeCell ref="N5:N6"/>
    <mergeCell ref="A33:B33"/>
    <mergeCell ref="O5:O6"/>
    <mergeCell ref="A1:C1"/>
    <mergeCell ref="A4:A6"/>
    <mergeCell ref="B4:B6"/>
    <mergeCell ref="G5:L5"/>
  </mergeCells>
  <phoneticPr fontId="3" type="noConversion"/>
  <pageMargins left="0.75" right="0.75" top="0.17" bottom="0.17" header="0.19" footer="0.5"/>
  <pageSetup paperSize="9" scale="64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P10" sqref="P10"/>
    </sheetView>
  </sheetViews>
  <sheetFormatPr defaultColWidth="9" defaultRowHeight="13.5"/>
  <cols>
    <col min="1" max="1" width="10.375" style="20" customWidth="1"/>
    <col min="2" max="2" width="14.125" style="20" customWidth="1"/>
    <col min="3" max="3" width="11.375" style="20" customWidth="1"/>
    <col min="4" max="4" width="9" style="20" customWidth="1"/>
    <col min="5" max="5" width="11.75" style="20" customWidth="1"/>
    <col min="6" max="6" width="7.625" style="20" customWidth="1"/>
    <col min="7" max="8" width="8.75" style="20" customWidth="1"/>
    <col min="9" max="9" width="7.375" style="20" customWidth="1"/>
    <col min="10" max="10" width="11.5" style="20" customWidth="1"/>
    <col min="11" max="12" width="9.375" style="20" customWidth="1"/>
    <col min="13" max="13" width="8.5" style="20" customWidth="1"/>
    <col min="14" max="14" width="7.75" style="20" customWidth="1"/>
    <col min="15" max="15" width="8.625" style="20" customWidth="1"/>
    <col min="16" max="16384" width="9" style="20"/>
  </cols>
  <sheetData>
    <row r="1" spans="1:17" ht="20.25" customHeight="1">
      <c r="A1" s="801" t="s">
        <v>11</v>
      </c>
      <c r="B1" s="801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7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ht="20.25" customHeight="1">
      <c r="A3" s="334" t="s">
        <v>555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1"/>
    </row>
    <row r="4" spans="1:17" s="30" customFormat="1" ht="56.25" customHeight="1">
      <c r="A4" s="387" t="s">
        <v>9</v>
      </c>
      <c r="B4" s="386" t="s">
        <v>379</v>
      </c>
      <c r="C4" s="386" t="s">
        <v>8</v>
      </c>
      <c r="D4" s="386" t="s">
        <v>7</v>
      </c>
      <c r="E4" s="386" t="s">
        <v>380</v>
      </c>
      <c r="F4" s="386" t="s">
        <v>381</v>
      </c>
      <c r="G4" s="386" t="s">
        <v>5</v>
      </c>
      <c r="H4" s="386" t="s">
        <v>382</v>
      </c>
      <c r="I4" s="386" t="s">
        <v>4</v>
      </c>
      <c r="J4" s="386" t="s">
        <v>3</v>
      </c>
      <c r="K4" s="485" t="s">
        <v>732</v>
      </c>
      <c r="L4" s="385" t="s">
        <v>2</v>
      </c>
      <c r="M4" s="385" t="s">
        <v>1</v>
      </c>
      <c r="N4" s="448" t="s">
        <v>733</v>
      </c>
      <c r="O4" s="493" t="s">
        <v>736</v>
      </c>
    </row>
    <row r="5" spans="1:17" ht="30" customHeight="1">
      <c r="A5" s="149" t="s">
        <v>0</v>
      </c>
      <c r="B5" s="286">
        <v>6518</v>
      </c>
      <c r="C5" s="287">
        <v>1718</v>
      </c>
      <c r="D5" s="287">
        <v>5351</v>
      </c>
      <c r="E5" s="287">
        <v>2511</v>
      </c>
      <c r="F5" s="287">
        <v>4827</v>
      </c>
      <c r="G5" s="287">
        <v>74</v>
      </c>
      <c r="H5" s="287">
        <v>4090</v>
      </c>
      <c r="I5" s="287">
        <v>1337</v>
      </c>
      <c r="J5" s="287">
        <v>19690</v>
      </c>
      <c r="K5" s="287">
        <v>61</v>
      </c>
      <c r="L5" s="287">
        <v>1349</v>
      </c>
      <c r="M5" s="287">
        <v>3957</v>
      </c>
      <c r="N5" s="188">
        <v>0</v>
      </c>
      <c r="O5" s="288">
        <v>10180</v>
      </c>
    </row>
    <row r="6" spans="1:17" s="43" customFormat="1" ht="30" customHeight="1">
      <c r="A6" s="149" t="s">
        <v>252</v>
      </c>
      <c r="B6" s="286">
        <v>6465</v>
      </c>
      <c r="C6" s="287">
        <v>1824</v>
      </c>
      <c r="D6" s="287">
        <v>5087</v>
      </c>
      <c r="E6" s="287">
        <v>2968</v>
      </c>
      <c r="F6" s="287">
        <v>5554</v>
      </c>
      <c r="G6" s="287">
        <v>408</v>
      </c>
      <c r="H6" s="287">
        <v>6981</v>
      </c>
      <c r="I6" s="287">
        <v>1218</v>
      </c>
      <c r="J6" s="287">
        <v>45762</v>
      </c>
      <c r="K6" s="287">
        <v>115</v>
      </c>
      <c r="L6" s="287">
        <v>1439</v>
      </c>
      <c r="M6" s="287">
        <v>5160</v>
      </c>
      <c r="N6" s="287">
        <v>13003</v>
      </c>
      <c r="O6" s="288">
        <v>8078</v>
      </c>
    </row>
    <row r="7" spans="1:17" s="43" customFormat="1" ht="30" customHeight="1">
      <c r="A7" s="149" t="s">
        <v>262</v>
      </c>
      <c r="B7" s="286">
        <v>5837</v>
      </c>
      <c r="C7" s="287">
        <v>1104</v>
      </c>
      <c r="D7" s="287">
        <v>4595</v>
      </c>
      <c r="E7" s="287">
        <v>2430</v>
      </c>
      <c r="F7" s="287">
        <v>4507</v>
      </c>
      <c r="G7" s="287">
        <v>329</v>
      </c>
      <c r="H7" s="287">
        <v>6098</v>
      </c>
      <c r="I7" s="287">
        <v>1157</v>
      </c>
      <c r="J7" s="287">
        <v>49790</v>
      </c>
      <c r="K7" s="287">
        <v>80</v>
      </c>
      <c r="L7" s="287">
        <v>1320</v>
      </c>
      <c r="M7" s="287">
        <v>4597</v>
      </c>
      <c r="N7" s="287">
        <v>7838</v>
      </c>
      <c r="O7" s="288">
        <v>6285</v>
      </c>
    </row>
    <row r="8" spans="1:17" s="390" customFormat="1" ht="30" customHeight="1">
      <c r="A8" s="660" t="s">
        <v>686</v>
      </c>
      <c r="B8" s="673">
        <v>5827</v>
      </c>
      <c r="C8" s="674">
        <v>2410</v>
      </c>
      <c r="D8" s="674">
        <v>4669</v>
      </c>
      <c r="E8" s="674">
        <v>2894</v>
      </c>
      <c r="F8" s="674">
        <v>5837</v>
      </c>
      <c r="G8" s="674">
        <v>852</v>
      </c>
      <c r="H8" s="674">
        <v>5275</v>
      </c>
      <c r="I8" s="674">
        <v>883</v>
      </c>
      <c r="J8" s="674">
        <v>76991</v>
      </c>
      <c r="K8" s="674">
        <v>40</v>
      </c>
      <c r="L8" s="674">
        <v>1725</v>
      </c>
      <c r="M8" s="674">
        <v>4239</v>
      </c>
      <c r="N8" s="674">
        <v>11006</v>
      </c>
      <c r="O8" s="675">
        <v>16915</v>
      </c>
    </row>
    <row r="9" spans="1:17" ht="30" customHeight="1">
      <c r="A9" s="660" t="s">
        <v>787</v>
      </c>
      <c r="B9" s="673">
        <v>4488</v>
      </c>
      <c r="C9" s="674">
        <v>1740</v>
      </c>
      <c r="D9" s="674">
        <v>3289</v>
      </c>
      <c r="E9" s="674">
        <v>2192</v>
      </c>
      <c r="F9" s="674">
        <v>4765</v>
      </c>
      <c r="G9" s="674">
        <v>756</v>
      </c>
      <c r="H9" s="674">
        <v>5417</v>
      </c>
      <c r="I9" s="674">
        <v>816</v>
      </c>
      <c r="J9" s="674">
        <v>53144</v>
      </c>
      <c r="K9" s="674">
        <v>45</v>
      </c>
      <c r="L9" s="674">
        <v>1550</v>
      </c>
      <c r="M9" s="674">
        <v>3673</v>
      </c>
      <c r="N9" s="674">
        <v>9399</v>
      </c>
      <c r="O9" s="675">
        <v>9372</v>
      </c>
      <c r="P9" s="22"/>
      <c r="Q9" s="98"/>
    </row>
    <row r="10" spans="1:17" s="346" customFormat="1" ht="26.25" customHeight="1">
      <c r="A10" s="596" t="s">
        <v>791</v>
      </c>
      <c r="B10" s="504">
        <v>4088</v>
      </c>
      <c r="C10" s="505">
        <v>2148</v>
      </c>
      <c r="D10" s="505">
        <v>3436</v>
      </c>
      <c r="E10" s="505">
        <v>2095</v>
      </c>
      <c r="F10" s="505">
        <v>4278</v>
      </c>
      <c r="G10" s="505">
        <v>1347</v>
      </c>
      <c r="H10" s="505">
        <v>4800</v>
      </c>
      <c r="I10" s="505">
        <v>658</v>
      </c>
      <c r="J10" s="505">
        <v>55874</v>
      </c>
      <c r="K10" s="505">
        <v>30</v>
      </c>
      <c r="L10" s="505">
        <v>1310</v>
      </c>
      <c r="M10" s="505">
        <v>2871</v>
      </c>
      <c r="N10" s="505">
        <v>6778</v>
      </c>
      <c r="O10" s="566">
        <v>8012</v>
      </c>
      <c r="P10" s="22"/>
    </row>
    <row r="11" spans="1:17" ht="20.25" customHeight="1">
      <c r="A11" s="335"/>
      <c r="B11" s="44"/>
      <c r="C11" s="44"/>
      <c r="D11" s="44"/>
      <c r="E11" s="44"/>
      <c r="F11" s="44"/>
      <c r="G11" s="44"/>
      <c r="H11" s="44"/>
      <c r="I11" s="518"/>
      <c r="J11" s="44"/>
      <c r="K11" s="44"/>
      <c r="L11" s="44"/>
      <c r="M11" s="44"/>
      <c r="N11" s="44"/>
      <c r="O11" s="44"/>
    </row>
    <row r="12" spans="1:17" ht="20.25" customHeight="1">
      <c r="A12" s="839" t="s">
        <v>596</v>
      </c>
      <c r="B12" s="839"/>
      <c r="J12" s="565"/>
    </row>
    <row r="13" spans="1:17" ht="20.100000000000001" customHeight="1">
      <c r="A13" s="800" t="s">
        <v>757</v>
      </c>
      <c r="B13" s="800"/>
      <c r="C13" s="800"/>
      <c r="D13" s="800"/>
      <c r="E13" s="800"/>
      <c r="F13" s="800"/>
      <c r="G13" s="800"/>
      <c r="H13" s="800"/>
      <c r="I13" s="331"/>
      <c r="J13" s="331"/>
      <c r="K13" s="331"/>
      <c r="L13" s="331"/>
      <c r="M13" s="331"/>
      <c r="N13" s="331"/>
      <c r="O13" s="331"/>
    </row>
    <row r="14" spans="1:17">
      <c r="A14" s="839" t="s">
        <v>735</v>
      </c>
      <c r="B14" s="839"/>
      <c r="C14" s="839"/>
      <c r="D14" s="839"/>
      <c r="E14" s="839"/>
      <c r="F14" s="839"/>
      <c r="G14" s="839"/>
      <c r="H14" s="839"/>
    </row>
  </sheetData>
  <mergeCells count="4">
    <mergeCell ref="A1:B1"/>
    <mergeCell ref="A12:B12"/>
    <mergeCell ref="A13:H13"/>
    <mergeCell ref="A14:H14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workbookViewId="0">
      <selection activeCell="BF14" sqref="BF14"/>
    </sheetView>
  </sheetViews>
  <sheetFormatPr defaultRowHeight="13.5"/>
  <cols>
    <col min="1" max="1" width="9.375" style="140" customWidth="1"/>
    <col min="2" max="2" width="6.625" style="140" customWidth="1"/>
    <col min="3" max="7" width="3.75" style="140" customWidth="1"/>
    <col min="8" max="19" width="4.875" style="140" customWidth="1"/>
    <col min="20" max="22" width="5.875" style="140" bestFit="1" customWidth="1"/>
    <col min="23" max="25" width="4.625" style="140" customWidth="1"/>
    <col min="26" max="26" width="5.625" style="140" customWidth="1"/>
    <col min="27" max="27" width="5.375" style="140" customWidth="1"/>
    <col min="28" max="43" width="4.875" style="140" customWidth="1"/>
    <col min="44" max="44" width="5.875" style="140" bestFit="1" customWidth="1"/>
    <col min="45" max="45" width="4.875" style="140" customWidth="1"/>
    <col min="46" max="46" width="7.625" style="140" customWidth="1"/>
    <col min="47" max="47" width="6.125" style="140" customWidth="1"/>
    <col min="48" max="48" width="7.125" style="140" customWidth="1"/>
    <col min="49" max="53" width="4.875" style="140" customWidth="1"/>
    <col min="54" max="54" width="5.875" style="140" bestFit="1" customWidth="1"/>
    <col min="55" max="69" width="4.875" style="140" customWidth="1"/>
    <col min="70" max="70" width="7.25" style="140" bestFit="1" customWidth="1"/>
    <col min="71" max="71" width="6" style="140" customWidth="1"/>
    <col min="72" max="256" width="9" style="140"/>
    <col min="257" max="257" width="8.5" style="140" customWidth="1"/>
    <col min="258" max="263" width="3.75" style="140" customWidth="1"/>
    <col min="264" max="275" width="4.875" style="140" customWidth="1"/>
    <col min="276" max="281" width="4.625" style="140" customWidth="1"/>
    <col min="282" max="325" width="4.875" style="140" customWidth="1"/>
    <col min="326" max="327" width="6" style="140" customWidth="1"/>
    <col min="328" max="512" width="9" style="140"/>
    <col min="513" max="513" width="8.5" style="140" customWidth="1"/>
    <col min="514" max="519" width="3.75" style="140" customWidth="1"/>
    <col min="520" max="531" width="4.875" style="140" customWidth="1"/>
    <col min="532" max="537" width="4.625" style="140" customWidth="1"/>
    <col min="538" max="581" width="4.875" style="140" customWidth="1"/>
    <col min="582" max="583" width="6" style="140" customWidth="1"/>
    <col min="584" max="768" width="9" style="140"/>
    <col min="769" max="769" width="8.5" style="140" customWidth="1"/>
    <col min="770" max="775" width="3.75" style="140" customWidth="1"/>
    <col min="776" max="787" width="4.875" style="140" customWidth="1"/>
    <col min="788" max="793" width="4.625" style="140" customWidth="1"/>
    <col min="794" max="837" width="4.875" style="140" customWidth="1"/>
    <col min="838" max="839" width="6" style="140" customWidth="1"/>
    <col min="840" max="1024" width="9" style="140"/>
    <col min="1025" max="1025" width="8.5" style="140" customWidth="1"/>
    <col min="1026" max="1031" width="3.75" style="140" customWidth="1"/>
    <col min="1032" max="1043" width="4.875" style="140" customWidth="1"/>
    <col min="1044" max="1049" width="4.625" style="140" customWidth="1"/>
    <col min="1050" max="1093" width="4.875" style="140" customWidth="1"/>
    <col min="1094" max="1095" width="6" style="140" customWidth="1"/>
    <col min="1096" max="1280" width="9" style="140"/>
    <col min="1281" max="1281" width="8.5" style="140" customWidth="1"/>
    <col min="1282" max="1287" width="3.75" style="140" customWidth="1"/>
    <col min="1288" max="1299" width="4.875" style="140" customWidth="1"/>
    <col min="1300" max="1305" width="4.625" style="140" customWidth="1"/>
    <col min="1306" max="1349" width="4.875" style="140" customWidth="1"/>
    <col min="1350" max="1351" width="6" style="140" customWidth="1"/>
    <col min="1352" max="1536" width="9" style="140"/>
    <col min="1537" max="1537" width="8.5" style="140" customWidth="1"/>
    <col min="1538" max="1543" width="3.75" style="140" customWidth="1"/>
    <col min="1544" max="1555" width="4.875" style="140" customWidth="1"/>
    <col min="1556" max="1561" width="4.625" style="140" customWidth="1"/>
    <col min="1562" max="1605" width="4.875" style="140" customWidth="1"/>
    <col min="1606" max="1607" width="6" style="140" customWidth="1"/>
    <col min="1608" max="1792" width="9" style="140"/>
    <col min="1793" max="1793" width="8.5" style="140" customWidth="1"/>
    <col min="1794" max="1799" width="3.75" style="140" customWidth="1"/>
    <col min="1800" max="1811" width="4.875" style="140" customWidth="1"/>
    <col min="1812" max="1817" width="4.625" style="140" customWidth="1"/>
    <col min="1818" max="1861" width="4.875" style="140" customWidth="1"/>
    <col min="1862" max="1863" width="6" style="140" customWidth="1"/>
    <col min="1864" max="2048" width="9" style="140"/>
    <col min="2049" max="2049" width="8.5" style="140" customWidth="1"/>
    <col min="2050" max="2055" width="3.75" style="140" customWidth="1"/>
    <col min="2056" max="2067" width="4.875" style="140" customWidth="1"/>
    <col min="2068" max="2073" width="4.625" style="140" customWidth="1"/>
    <col min="2074" max="2117" width="4.875" style="140" customWidth="1"/>
    <col min="2118" max="2119" width="6" style="140" customWidth="1"/>
    <col min="2120" max="2304" width="9" style="140"/>
    <col min="2305" max="2305" width="8.5" style="140" customWidth="1"/>
    <col min="2306" max="2311" width="3.75" style="140" customWidth="1"/>
    <col min="2312" max="2323" width="4.875" style="140" customWidth="1"/>
    <col min="2324" max="2329" width="4.625" style="140" customWidth="1"/>
    <col min="2330" max="2373" width="4.875" style="140" customWidth="1"/>
    <col min="2374" max="2375" width="6" style="140" customWidth="1"/>
    <col min="2376" max="2560" width="9" style="140"/>
    <col min="2561" max="2561" width="8.5" style="140" customWidth="1"/>
    <col min="2562" max="2567" width="3.75" style="140" customWidth="1"/>
    <col min="2568" max="2579" width="4.875" style="140" customWidth="1"/>
    <col min="2580" max="2585" width="4.625" style="140" customWidth="1"/>
    <col min="2586" max="2629" width="4.875" style="140" customWidth="1"/>
    <col min="2630" max="2631" width="6" style="140" customWidth="1"/>
    <col min="2632" max="2816" width="9" style="140"/>
    <col min="2817" max="2817" width="8.5" style="140" customWidth="1"/>
    <col min="2818" max="2823" width="3.75" style="140" customWidth="1"/>
    <col min="2824" max="2835" width="4.875" style="140" customWidth="1"/>
    <col min="2836" max="2841" width="4.625" style="140" customWidth="1"/>
    <col min="2842" max="2885" width="4.875" style="140" customWidth="1"/>
    <col min="2886" max="2887" width="6" style="140" customWidth="1"/>
    <col min="2888" max="3072" width="9" style="140"/>
    <col min="3073" max="3073" width="8.5" style="140" customWidth="1"/>
    <col min="3074" max="3079" width="3.75" style="140" customWidth="1"/>
    <col min="3080" max="3091" width="4.875" style="140" customWidth="1"/>
    <col min="3092" max="3097" width="4.625" style="140" customWidth="1"/>
    <col min="3098" max="3141" width="4.875" style="140" customWidth="1"/>
    <col min="3142" max="3143" width="6" style="140" customWidth="1"/>
    <col min="3144" max="3328" width="9" style="140"/>
    <col min="3329" max="3329" width="8.5" style="140" customWidth="1"/>
    <col min="3330" max="3335" width="3.75" style="140" customWidth="1"/>
    <col min="3336" max="3347" width="4.875" style="140" customWidth="1"/>
    <col min="3348" max="3353" width="4.625" style="140" customWidth="1"/>
    <col min="3354" max="3397" width="4.875" style="140" customWidth="1"/>
    <col min="3398" max="3399" width="6" style="140" customWidth="1"/>
    <col min="3400" max="3584" width="9" style="140"/>
    <col min="3585" max="3585" width="8.5" style="140" customWidth="1"/>
    <col min="3586" max="3591" width="3.75" style="140" customWidth="1"/>
    <col min="3592" max="3603" width="4.875" style="140" customWidth="1"/>
    <col min="3604" max="3609" width="4.625" style="140" customWidth="1"/>
    <col min="3610" max="3653" width="4.875" style="140" customWidth="1"/>
    <col min="3654" max="3655" width="6" style="140" customWidth="1"/>
    <col min="3656" max="3840" width="9" style="140"/>
    <col min="3841" max="3841" width="8.5" style="140" customWidth="1"/>
    <col min="3842" max="3847" width="3.75" style="140" customWidth="1"/>
    <col min="3848" max="3859" width="4.875" style="140" customWidth="1"/>
    <col min="3860" max="3865" width="4.625" style="140" customWidth="1"/>
    <col min="3866" max="3909" width="4.875" style="140" customWidth="1"/>
    <col min="3910" max="3911" width="6" style="140" customWidth="1"/>
    <col min="3912" max="4096" width="9" style="140"/>
    <col min="4097" max="4097" width="8.5" style="140" customWidth="1"/>
    <col min="4098" max="4103" width="3.75" style="140" customWidth="1"/>
    <col min="4104" max="4115" width="4.875" style="140" customWidth="1"/>
    <col min="4116" max="4121" width="4.625" style="140" customWidth="1"/>
    <col min="4122" max="4165" width="4.875" style="140" customWidth="1"/>
    <col min="4166" max="4167" width="6" style="140" customWidth="1"/>
    <col min="4168" max="4352" width="9" style="140"/>
    <col min="4353" max="4353" width="8.5" style="140" customWidth="1"/>
    <col min="4354" max="4359" width="3.75" style="140" customWidth="1"/>
    <col min="4360" max="4371" width="4.875" style="140" customWidth="1"/>
    <col min="4372" max="4377" width="4.625" style="140" customWidth="1"/>
    <col min="4378" max="4421" width="4.875" style="140" customWidth="1"/>
    <col min="4422" max="4423" width="6" style="140" customWidth="1"/>
    <col min="4424" max="4608" width="9" style="140"/>
    <col min="4609" max="4609" width="8.5" style="140" customWidth="1"/>
    <col min="4610" max="4615" width="3.75" style="140" customWidth="1"/>
    <col min="4616" max="4627" width="4.875" style="140" customWidth="1"/>
    <col min="4628" max="4633" width="4.625" style="140" customWidth="1"/>
    <col min="4634" max="4677" width="4.875" style="140" customWidth="1"/>
    <col min="4678" max="4679" width="6" style="140" customWidth="1"/>
    <col min="4680" max="4864" width="9" style="140"/>
    <col min="4865" max="4865" width="8.5" style="140" customWidth="1"/>
    <col min="4866" max="4871" width="3.75" style="140" customWidth="1"/>
    <col min="4872" max="4883" width="4.875" style="140" customWidth="1"/>
    <col min="4884" max="4889" width="4.625" style="140" customWidth="1"/>
    <col min="4890" max="4933" width="4.875" style="140" customWidth="1"/>
    <col min="4934" max="4935" width="6" style="140" customWidth="1"/>
    <col min="4936" max="5120" width="9" style="140"/>
    <col min="5121" max="5121" width="8.5" style="140" customWidth="1"/>
    <col min="5122" max="5127" width="3.75" style="140" customWidth="1"/>
    <col min="5128" max="5139" width="4.875" style="140" customWidth="1"/>
    <col min="5140" max="5145" width="4.625" style="140" customWidth="1"/>
    <col min="5146" max="5189" width="4.875" style="140" customWidth="1"/>
    <col min="5190" max="5191" width="6" style="140" customWidth="1"/>
    <col min="5192" max="5376" width="9" style="140"/>
    <col min="5377" max="5377" width="8.5" style="140" customWidth="1"/>
    <col min="5378" max="5383" width="3.75" style="140" customWidth="1"/>
    <col min="5384" max="5395" width="4.875" style="140" customWidth="1"/>
    <col min="5396" max="5401" width="4.625" style="140" customWidth="1"/>
    <col min="5402" max="5445" width="4.875" style="140" customWidth="1"/>
    <col min="5446" max="5447" width="6" style="140" customWidth="1"/>
    <col min="5448" max="5632" width="9" style="140"/>
    <col min="5633" max="5633" width="8.5" style="140" customWidth="1"/>
    <col min="5634" max="5639" width="3.75" style="140" customWidth="1"/>
    <col min="5640" max="5651" width="4.875" style="140" customWidth="1"/>
    <col min="5652" max="5657" width="4.625" style="140" customWidth="1"/>
    <col min="5658" max="5701" width="4.875" style="140" customWidth="1"/>
    <col min="5702" max="5703" width="6" style="140" customWidth="1"/>
    <col min="5704" max="5888" width="9" style="140"/>
    <col min="5889" max="5889" width="8.5" style="140" customWidth="1"/>
    <col min="5890" max="5895" width="3.75" style="140" customWidth="1"/>
    <col min="5896" max="5907" width="4.875" style="140" customWidth="1"/>
    <col min="5908" max="5913" width="4.625" style="140" customWidth="1"/>
    <col min="5914" max="5957" width="4.875" style="140" customWidth="1"/>
    <col min="5958" max="5959" width="6" style="140" customWidth="1"/>
    <col min="5960" max="6144" width="9" style="140"/>
    <col min="6145" max="6145" width="8.5" style="140" customWidth="1"/>
    <col min="6146" max="6151" width="3.75" style="140" customWidth="1"/>
    <col min="6152" max="6163" width="4.875" style="140" customWidth="1"/>
    <col min="6164" max="6169" width="4.625" style="140" customWidth="1"/>
    <col min="6170" max="6213" width="4.875" style="140" customWidth="1"/>
    <col min="6214" max="6215" width="6" style="140" customWidth="1"/>
    <col min="6216" max="6400" width="9" style="140"/>
    <col min="6401" max="6401" width="8.5" style="140" customWidth="1"/>
    <col min="6402" max="6407" width="3.75" style="140" customWidth="1"/>
    <col min="6408" max="6419" width="4.875" style="140" customWidth="1"/>
    <col min="6420" max="6425" width="4.625" style="140" customWidth="1"/>
    <col min="6426" max="6469" width="4.875" style="140" customWidth="1"/>
    <col min="6470" max="6471" width="6" style="140" customWidth="1"/>
    <col min="6472" max="6656" width="9" style="140"/>
    <col min="6657" max="6657" width="8.5" style="140" customWidth="1"/>
    <col min="6658" max="6663" width="3.75" style="140" customWidth="1"/>
    <col min="6664" max="6675" width="4.875" style="140" customWidth="1"/>
    <col min="6676" max="6681" width="4.625" style="140" customWidth="1"/>
    <col min="6682" max="6725" width="4.875" style="140" customWidth="1"/>
    <col min="6726" max="6727" width="6" style="140" customWidth="1"/>
    <col min="6728" max="6912" width="9" style="140"/>
    <col min="6913" max="6913" width="8.5" style="140" customWidth="1"/>
    <col min="6914" max="6919" width="3.75" style="140" customWidth="1"/>
    <col min="6920" max="6931" width="4.875" style="140" customWidth="1"/>
    <col min="6932" max="6937" width="4.625" style="140" customWidth="1"/>
    <col min="6938" max="6981" width="4.875" style="140" customWidth="1"/>
    <col min="6982" max="6983" width="6" style="140" customWidth="1"/>
    <col min="6984" max="7168" width="9" style="140"/>
    <col min="7169" max="7169" width="8.5" style="140" customWidth="1"/>
    <col min="7170" max="7175" width="3.75" style="140" customWidth="1"/>
    <col min="7176" max="7187" width="4.875" style="140" customWidth="1"/>
    <col min="7188" max="7193" width="4.625" style="140" customWidth="1"/>
    <col min="7194" max="7237" width="4.875" style="140" customWidth="1"/>
    <col min="7238" max="7239" width="6" style="140" customWidth="1"/>
    <col min="7240" max="7424" width="9" style="140"/>
    <col min="7425" max="7425" width="8.5" style="140" customWidth="1"/>
    <col min="7426" max="7431" width="3.75" style="140" customWidth="1"/>
    <col min="7432" max="7443" width="4.875" style="140" customWidth="1"/>
    <col min="7444" max="7449" width="4.625" style="140" customWidth="1"/>
    <col min="7450" max="7493" width="4.875" style="140" customWidth="1"/>
    <col min="7494" max="7495" width="6" style="140" customWidth="1"/>
    <col min="7496" max="7680" width="9" style="140"/>
    <col min="7681" max="7681" width="8.5" style="140" customWidth="1"/>
    <col min="7682" max="7687" width="3.75" style="140" customWidth="1"/>
    <col min="7688" max="7699" width="4.875" style="140" customWidth="1"/>
    <col min="7700" max="7705" width="4.625" style="140" customWidth="1"/>
    <col min="7706" max="7749" width="4.875" style="140" customWidth="1"/>
    <col min="7750" max="7751" width="6" style="140" customWidth="1"/>
    <col min="7752" max="7936" width="9" style="140"/>
    <col min="7937" max="7937" width="8.5" style="140" customWidth="1"/>
    <col min="7938" max="7943" width="3.75" style="140" customWidth="1"/>
    <col min="7944" max="7955" width="4.875" style="140" customWidth="1"/>
    <col min="7956" max="7961" width="4.625" style="140" customWidth="1"/>
    <col min="7962" max="8005" width="4.875" style="140" customWidth="1"/>
    <col min="8006" max="8007" width="6" style="140" customWidth="1"/>
    <col min="8008" max="8192" width="9" style="140"/>
    <col min="8193" max="8193" width="8.5" style="140" customWidth="1"/>
    <col min="8194" max="8199" width="3.75" style="140" customWidth="1"/>
    <col min="8200" max="8211" width="4.875" style="140" customWidth="1"/>
    <col min="8212" max="8217" width="4.625" style="140" customWidth="1"/>
    <col min="8218" max="8261" width="4.875" style="140" customWidth="1"/>
    <col min="8262" max="8263" width="6" style="140" customWidth="1"/>
    <col min="8264" max="8448" width="9" style="140"/>
    <col min="8449" max="8449" width="8.5" style="140" customWidth="1"/>
    <col min="8450" max="8455" width="3.75" style="140" customWidth="1"/>
    <col min="8456" max="8467" width="4.875" style="140" customWidth="1"/>
    <col min="8468" max="8473" width="4.625" style="140" customWidth="1"/>
    <col min="8474" max="8517" width="4.875" style="140" customWidth="1"/>
    <col min="8518" max="8519" width="6" style="140" customWidth="1"/>
    <col min="8520" max="8704" width="9" style="140"/>
    <col min="8705" max="8705" width="8.5" style="140" customWidth="1"/>
    <col min="8706" max="8711" width="3.75" style="140" customWidth="1"/>
    <col min="8712" max="8723" width="4.875" style="140" customWidth="1"/>
    <col min="8724" max="8729" width="4.625" style="140" customWidth="1"/>
    <col min="8730" max="8773" width="4.875" style="140" customWidth="1"/>
    <col min="8774" max="8775" width="6" style="140" customWidth="1"/>
    <col min="8776" max="8960" width="9" style="140"/>
    <col min="8961" max="8961" width="8.5" style="140" customWidth="1"/>
    <col min="8962" max="8967" width="3.75" style="140" customWidth="1"/>
    <col min="8968" max="8979" width="4.875" style="140" customWidth="1"/>
    <col min="8980" max="8985" width="4.625" style="140" customWidth="1"/>
    <col min="8986" max="9029" width="4.875" style="140" customWidth="1"/>
    <col min="9030" max="9031" width="6" style="140" customWidth="1"/>
    <col min="9032" max="9216" width="9" style="140"/>
    <col min="9217" max="9217" width="8.5" style="140" customWidth="1"/>
    <col min="9218" max="9223" width="3.75" style="140" customWidth="1"/>
    <col min="9224" max="9235" width="4.875" style="140" customWidth="1"/>
    <col min="9236" max="9241" width="4.625" style="140" customWidth="1"/>
    <col min="9242" max="9285" width="4.875" style="140" customWidth="1"/>
    <col min="9286" max="9287" width="6" style="140" customWidth="1"/>
    <col min="9288" max="9472" width="9" style="140"/>
    <col min="9473" max="9473" width="8.5" style="140" customWidth="1"/>
    <col min="9474" max="9479" width="3.75" style="140" customWidth="1"/>
    <col min="9480" max="9491" width="4.875" style="140" customWidth="1"/>
    <col min="9492" max="9497" width="4.625" style="140" customWidth="1"/>
    <col min="9498" max="9541" width="4.875" style="140" customWidth="1"/>
    <col min="9542" max="9543" width="6" style="140" customWidth="1"/>
    <col min="9544" max="9728" width="9" style="140"/>
    <col min="9729" max="9729" width="8.5" style="140" customWidth="1"/>
    <col min="9730" max="9735" width="3.75" style="140" customWidth="1"/>
    <col min="9736" max="9747" width="4.875" style="140" customWidth="1"/>
    <col min="9748" max="9753" width="4.625" style="140" customWidth="1"/>
    <col min="9754" max="9797" width="4.875" style="140" customWidth="1"/>
    <col min="9798" max="9799" width="6" style="140" customWidth="1"/>
    <col min="9800" max="9984" width="9" style="140"/>
    <col min="9985" max="9985" width="8.5" style="140" customWidth="1"/>
    <col min="9986" max="9991" width="3.75" style="140" customWidth="1"/>
    <col min="9992" max="10003" width="4.875" style="140" customWidth="1"/>
    <col min="10004" max="10009" width="4.625" style="140" customWidth="1"/>
    <col min="10010" max="10053" width="4.875" style="140" customWidth="1"/>
    <col min="10054" max="10055" width="6" style="140" customWidth="1"/>
    <col min="10056" max="10240" width="9" style="140"/>
    <col min="10241" max="10241" width="8.5" style="140" customWidth="1"/>
    <col min="10242" max="10247" width="3.75" style="140" customWidth="1"/>
    <col min="10248" max="10259" width="4.875" style="140" customWidth="1"/>
    <col min="10260" max="10265" width="4.625" style="140" customWidth="1"/>
    <col min="10266" max="10309" width="4.875" style="140" customWidth="1"/>
    <col min="10310" max="10311" width="6" style="140" customWidth="1"/>
    <col min="10312" max="10496" width="9" style="140"/>
    <col min="10497" max="10497" width="8.5" style="140" customWidth="1"/>
    <col min="10498" max="10503" width="3.75" style="140" customWidth="1"/>
    <col min="10504" max="10515" width="4.875" style="140" customWidth="1"/>
    <col min="10516" max="10521" width="4.625" style="140" customWidth="1"/>
    <col min="10522" max="10565" width="4.875" style="140" customWidth="1"/>
    <col min="10566" max="10567" width="6" style="140" customWidth="1"/>
    <col min="10568" max="10752" width="9" style="140"/>
    <col min="10753" max="10753" width="8.5" style="140" customWidth="1"/>
    <col min="10754" max="10759" width="3.75" style="140" customWidth="1"/>
    <col min="10760" max="10771" width="4.875" style="140" customWidth="1"/>
    <col min="10772" max="10777" width="4.625" style="140" customWidth="1"/>
    <col min="10778" max="10821" width="4.875" style="140" customWidth="1"/>
    <col min="10822" max="10823" width="6" style="140" customWidth="1"/>
    <col min="10824" max="11008" width="9" style="140"/>
    <col min="11009" max="11009" width="8.5" style="140" customWidth="1"/>
    <col min="11010" max="11015" width="3.75" style="140" customWidth="1"/>
    <col min="11016" max="11027" width="4.875" style="140" customWidth="1"/>
    <col min="11028" max="11033" width="4.625" style="140" customWidth="1"/>
    <col min="11034" max="11077" width="4.875" style="140" customWidth="1"/>
    <col min="11078" max="11079" width="6" style="140" customWidth="1"/>
    <col min="11080" max="11264" width="9" style="140"/>
    <col min="11265" max="11265" width="8.5" style="140" customWidth="1"/>
    <col min="11266" max="11271" width="3.75" style="140" customWidth="1"/>
    <col min="11272" max="11283" width="4.875" style="140" customWidth="1"/>
    <col min="11284" max="11289" width="4.625" style="140" customWidth="1"/>
    <col min="11290" max="11333" width="4.875" style="140" customWidth="1"/>
    <col min="11334" max="11335" width="6" style="140" customWidth="1"/>
    <col min="11336" max="11520" width="9" style="140"/>
    <col min="11521" max="11521" width="8.5" style="140" customWidth="1"/>
    <col min="11522" max="11527" width="3.75" style="140" customWidth="1"/>
    <col min="11528" max="11539" width="4.875" style="140" customWidth="1"/>
    <col min="11540" max="11545" width="4.625" style="140" customWidth="1"/>
    <col min="11546" max="11589" width="4.875" style="140" customWidth="1"/>
    <col min="11590" max="11591" width="6" style="140" customWidth="1"/>
    <col min="11592" max="11776" width="9" style="140"/>
    <col min="11777" max="11777" width="8.5" style="140" customWidth="1"/>
    <col min="11778" max="11783" width="3.75" style="140" customWidth="1"/>
    <col min="11784" max="11795" width="4.875" style="140" customWidth="1"/>
    <col min="11796" max="11801" width="4.625" style="140" customWidth="1"/>
    <col min="11802" max="11845" width="4.875" style="140" customWidth="1"/>
    <col min="11846" max="11847" width="6" style="140" customWidth="1"/>
    <col min="11848" max="12032" width="9" style="140"/>
    <col min="12033" max="12033" width="8.5" style="140" customWidth="1"/>
    <col min="12034" max="12039" width="3.75" style="140" customWidth="1"/>
    <col min="12040" max="12051" width="4.875" style="140" customWidth="1"/>
    <col min="12052" max="12057" width="4.625" style="140" customWidth="1"/>
    <col min="12058" max="12101" width="4.875" style="140" customWidth="1"/>
    <col min="12102" max="12103" width="6" style="140" customWidth="1"/>
    <col min="12104" max="12288" width="9" style="140"/>
    <col min="12289" max="12289" width="8.5" style="140" customWidth="1"/>
    <col min="12290" max="12295" width="3.75" style="140" customWidth="1"/>
    <col min="12296" max="12307" width="4.875" style="140" customWidth="1"/>
    <col min="12308" max="12313" width="4.625" style="140" customWidth="1"/>
    <col min="12314" max="12357" width="4.875" style="140" customWidth="1"/>
    <col min="12358" max="12359" width="6" style="140" customWidth="1"/>
    <col min="12360" max="12544" width="9" style="140"/>
    <col min="12545" max="12545" width="8.5" style="140" customWidth="1"/>
    <col min="12546" max="12551" width="3.75" style="140" customWidth="1"/>
    <col min="12552" max="12563" width="4.875" style="140" customWidth="1"/>
    <col min="12564" max="12569" width="4.625" style="140" customWidth="1"/>
    <col min="12570" max="12613" width="4.875" style="140" customWidth="1"/>
    <col min="12614" max="12615" width="6" style="140" customWidth="1"/>
    <col min="12616" max="12800" width="9" style="140"/>
    <col min="12801" max="12801" width="8.5" style="140" customWidth="1"/>
    <col min="12802" max="12807" width="3.75" style="140" customWidth="1"/>
    <col min="12808" max="12819" width="4.875" style="140" customWidth="1"/>
    <col min="12820" max="12825" width="4.625" style="140" customWidth="1"/>
    <col min="12826" max="12869" width="4.875" style="140" customWidth="1"/>
    <col min="12870" max="12871" width="6" style="140" customWidth="1"/>
    <col min="12872" max="13056" width="9" style="140"/>
    <col min="13057" max="13057" width="8.5" style="140" customWidth="1"/>
    <col min="13058" max="13063" width="3.75" style="140" customWidth="1"/>
    <col min="13064" max="13075" width="4.875" style="140" customWidth="1"/>
    <col min="13076" max="13081" width="4.625" style="140" customWidth="1"/>
    <col min="13082" max="13125" width="4.875" style="140" customWidth="1"/>
    <col min="13126" max="13127" width="6" style="140" customWidth="1"/>
    <col min="13128" max="13312" width="9" style="140"/>
    <col min="13313" max="13313" width="8.5" style="140" customWidth="1"/>
    <col min="13314" max="13319" width="3.75" style="140" customWidth="1"/>
    <col min="13320" max="13331" width="4.875" style="140" customWidth="1"/>
    <col min="13332" max="13337" width="4.625" style="140" customWidth="1"/>
    <col min="13338" max="13381" width="4.875" style="140" customWidth="1"/>
    <col min="13382" max="13383" width="6" style="140" customWidth="1"/>
    <col min="13384" max="13568" width="9" style="140"/>
    <col min="13569" max="13569" width="8.5" style="140" customWidth="1"/>
    <col min="13570" max="13575" width="3.75" style="140" customWidth="1"/>
    <col min="13576" max="13587" width="4.875" style="140" customWidth="1"/>
    <col min="13588" max="13593" width="4.625" style="140" customWidth="1"/>
    <col min="13594" max="13637" width="4.875" style="140" customWidth="1"/>
    <col min="13638" max="13639" width="6" style="140" customWidth="1"/>
    <col min="13640" max="13824" width="9" style="140"/>
    <col min="13825" max="13825" width="8.5" style="140" customWidth="1"/>
    <col min="13826" max="13831" width="3.75" style="140" customWidth="1"/>
    <col min="13832" max="13843" width="4.875" style="140" customWidth="1"/>
    <col min="13844" max="13849" width="4.625" style="140" customWidth="1"/>
    <col min="13850" max="13893" width="4.875" style="140" customWidth="1"/>
    <col min="13894" max="13895" width="6" style="140" customWidth="1"/>
    <col min="13896" max="14080" width="9" style="140"/>
    <col min="14081" max="14081" width="8.5" style="140" customWidth="1"/>
    <col min="14082" max="14087" width="3.75" style="140" customWidth="1"/>
    <col min="14088" max="14099" width="4.875" style="140" customWidth="1"/>
    <col min="14100" max="14105" width="4.625" style="140" customWidth="1"/>
    <col min="14106" max="14149" width="4.875" style="140" customWidth="1"/>
    <col min="14150" max="14151" width="6" style="140" customWidth="1"/>
    <col min="14152" max="14336" width="9" style="140"/>
    <col min="14337" max="14337" width="8.5" style="140" customWidth="1"/>
    <col min="14338" max="14343" width="3.75" style="140" customWidth="1"/>
    <col min="14344" max="14355" width="4.875" style="140" customWidth="1"/>
    <col min="14356" max="14361" width="4.625" style="140" customWidth="1"/>
    <col min="14362" max="14405" width="4.875" style="140" customWidth="1"/>
    <col min="14406" max="14407" width="6" style="140" customWidth="1"/>
    <col min="14408" max="14592" width="9" style="140"/>
    <col min="14593" max="14593" width="8.5" style="140" customWidth="1"/>
    <col min="14594" max="14599" width="3.75" style="140" customWidth="1"/>
    <col min="14600" max="14611" width="4.875" style="140" customWidth="1"/>
    <col min="14612" max="14617" width="4.625" style="140" customWidth="1"/>
    <col min="14618" max="14661" width="4.875" style="140" customWidth="1"/>
    <col min="14662" max="14663" width="6" style="140" customWidth="1"/>
    <col min="14664" max="14848" width="9" style="140"/>
    <col min="14849" max="14849" width="8.5" style="140" customWidth="1"/>
    <col min="14850" max="14855" width="3.75" style="140" customWidth="1"/>
    <col min="14856" max="14867" width="4.875" style="140" customWidth="1"/>
    <col min="14868" max="14873" width="4.625" style="140" customWidth="1"/>
    <col min="14874" max="14917" width="4.875" style="140" customWidth="1"/>
    <col min="14918" max="14919" width="6" style="140" customWidth="1"/>
    <col min="14920" max="15104" width="9" style="140"/>
    <col min="15105" max="15105" width="8.5" style="140" customWidth="1"/>
    <col min="15106" max="15111" width="3.75" style="140" customWidth="1"/>
    <col min="15112" max="15123" width="4.875" style="140" customWidth="1"/>
    <col min="15124" max="15129" width="4.625" style="140" customWidth="1"/>
    <col min="15130" max="15173" width="4.875" style="140" customWidth="1"/>
    <col min="15174" max="15175" width="6" style="140" customWidth="1"/>
    <col min="15176" max="15360" width="9" style="140"/>
    <col min="15361" max="15361" width="8.5" style="140" customWidth="1"/>
    <col min="15362" max="15367" width="3.75" style="140" customWidth="1"/>
    <col min="15368" max="15379" width="4.875" style="140" customWidth="1"/>
    <col min="15380" max="15385" width="4.625" style="140" customWidth="1"/>
    <col min="15386" max="15429" width="4.875" style="140" customWidth="1"/>
    <col min="15430" max="15431" width="6" style="140" customWidth="1"/>
    <col min="15432" max="15616" width="9" style="140"/>
    <col min="15617" max="15617" width="8.5" style="140" customWidth="1"/>
    <col min="15618" max="15623" width="3.75" style="140" customWidth="1"/>
    <col min="15624" max="15635" width="4.875" style="140" customWidth="1"/>
    <col min="15636" max="15641" width="4.625" style="140" customWidth="1"/>
    <col min="15642" max="15685" width="4.875" style="140" customWidth="1"/>
    <col min="15686" max="15687" width="6" style="140" customWidth="1"/>
    <col min="15688" max="15872" width="9" style="140"/>
    <col min="15873" max="15873" width="8.5" style="140" customWidth="1"/>
    <col min="15874" max="15879" width="3.75" style="140" customWidth="1"/>
    <col min="15880" max="15891" width="4.875" style="140" customWidth="1"/>
    <col min="15892" max="15897" width="4.625" style="140" customWidth="1"/>
    <col min="15898" max="15941" width="4.875" style="140" customWidth="1"/>
    <col min="15942" max="15943" width="6" style="140" customWidth="1"/>
    <col min="15944" max="16128" width="9" style="140"/>
    <col min="16129" max="16129" width="8.5" style="140" customWidth="1"/>
    <col min="16130" max="16135" width="3.75" style="140" customWidth="1"/>
    <col min="16136" max="16147" width="4.875" style="140" customWidth="1"/>
    <col min="16148" max="16153" width="4.625" style="140" customWidth="1"/>
    <col min="16154" max="16197" width="4.875" style="140" customWidth="1"/>
    <col min="16198" max="16199" width="6" style="140" customWidth="1"/>
    <col min="16200" max="16384" width="9" style="140"/>
  </cols>
  <sheetData>
    <row r="1" spans="1:71" ht="20.25" customHeight="1">
      <c r="A1" s="801" t="s">
        <v>744</v>
      </c>
      <c r="B1" s="801"/>
      <c r="C1" s="801"/>
      <c r="D1" s="801"/>
      <c r="E1" s="801"/>
      <c r="F1" s="801"/>
      <c r="G1" s="801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</row>
    <row r="2" spans="1:71" ht="1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71" ht="18.75" customHeight="1">
      <c r="A3" s="840" t="s">
        <v>599</v>
      </c>
      <c r="B3" s="840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22"/>
      <c r="AG3" s="22"/>
    </row>
    <row r="4" spans="1:71" ht="20.100000000000001" customHeight="1">
      <c r="A4" s="832" t="s">
        <v>9</v>
      </c>
      <c r="B4" s="832" t="s">
        <v>40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 t="s">
        <v>41</v>
      </c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2"/>
      <c r="AS4" s="832"/>
      <c r="AT4" s="832" t="s">
        <v>42</v>
      </c>
      <c r="AU4" s="832"/>
      <c r="AV4" s="832"/>
      <c r="AW4" s="832"/>
      <c r="AX4" s="832"/>
      <c r="AY4" s="832"/>
      <c r="AZ4" s="832"/>
      <c r="BA4" s="832"/>
      <c r="BB4" s="832"/>
      <c r="BC4" s="832"/>
      <c r="BD4" s="832"/>
      <c r="BE4" s="832"/>
      <c r="BF4" s="832"/>
      <c r="BG4" s="832"/>
      <c r="BH4" s="832"/>
      <c r="BI4" s="832"/>
      <c r="BJ4" s="832"/>
      <c r="BK4" s="832"/>
      <c r="BL4" s="832"/>
      <c r="BM4" s="832"/>
      <c r="BN4" s="832"/>
      <c r="BO4" s="832"/>
      <c r="BP4" s="832"/>
      <c r="BQ4" s="832"/>
      <c r="BR4" s="832" t="s">
        <v>43</v>
      </c>
      <c r="BS4" s="843"/>
    </row>
    <row r="5" spans="1:71" ht="41.25" customHeight="1">
      <c r="A5" s="832"/>
      <c r="B5" s="832" t="s">
        <v>28</v>
      </c>
      <c r="C5" s="832"/>
      <c r="D5" s="832"/>
      <c r="E5" s="832"/>
      <c r="F5" s="832"/>
      <c r="G5" s="832"/>
      <c r="H5" s="836" t="s">
        <v>44</v>
      </c>
      <c r="I5" s="835"/>
      <c r="J5" s="836" t="s">
        <v>5</v>
      </c>
      <c r="K5" s="835"/>
      <c r="L5" s="832" t="s">
        <v>384</v>
      </c>
      <c r="M5" s="832"/>
      <c r="N5" s="843" t="s">
        <v>635</v>
      </c>
      <c r="O5" s="853"/>
      <c r="P5" s="832" t="s">
        <v>636</v>
      </c>
      <c r="Q5" s="832"/>
      <c r="R5" s="832" t="s">
        <v>637</v>
      </c>
      <c r="S5" s="832"/>
      <c r="T5" s="832" t="s">
        <v>28</v>
      </c>
      <c r="U5" s="832"/>
      <c r="V5" s="832"/>
      <c r="W5" s="832"/>
      <c r="X5" s="832"/>
      <c r="Y5" s="832"/>
      <c r="Z5" s="832" t="s">
        <v>45</v>
      </c>
      <c r="AA5" s="832"/>
      <c r="AB5" s="832" t="s">
        <v>46</v>
      </c>
      <c r="AC5" s="832"/>
      <c r="AD5" s="832" t="s">
        <v>47</v>
      </c>
      <c r="AE5" s="832"/>
      <c r="AF5" s="832" t="s">
        <v>48</v>
      </c>
      <c r="AG5" s="832"/>
      <c r="AH5" s="832" t="s">
        <v>49</v>
      </c>
      <c r="AI5" s="832"/>
      <c r="AJ5" s="832" t="s">
        <v>50</v>
      </c>
      <c r="AK5" s="832"/>
      <c r="AL5" s="832" t="s">
        <v>51</v>
      </c>
      <c r="AM5" s="832"/>
      <c r="AN5" s="832" t="s">
        <v>52</v>
      </c>
      <c r="AO5" s="832"/>
      <c r="AP5" s="832" t="s">
        <v>6</v>
      </c>
      <c r="AQ5" s="832"/>
      <c r="AR5" s="832" t="s">
        <v>53</v>
      </c>
      <c r="AS5" s="832"/>
      <c r="AT5" s="832" t="s">
        <v>28</v>
      </c>
      <c r="AU5" s="832"/>
      <c r="AV5" s="832"/>
      <c r="AW5" s="832"/>
      <c r="AX5" s="832"/>
      <c r="AY5" s="832"/>
      <c r="AZ5" s="832" t="s">
        <v>54</v>
      </c>
      <c r="BA5" s="832"/>
      <c r="BB5" s="832" t="s">
        <v>55</v>
      </c>
      <c r="BC5" s="832"/>
      <c r="BD5" s="832" t="s">
        <v>56</v>
      </c>
      <c r="BE5" s="832"/>
      <c r="BF5" s="832" t="s">
        <v>57</v>
      </c>
      <c r="BG5" s="832"/>
      <c r="BH5" s="832" t="s">
        <v>58</v>
      </c>
      <c r="BI5" s="832"/>
      <c r="BJ5" s="832" t="s">
        <v>59</v>
      </c>
      <c r="BK5" s="832"/>
      <c r="BL5" s="832" t="s">
        <v>60</v>
      </c>
      <c r="BM5" s="832"/>
      <c r="BN5" s="832" t="s">
        <v>61</v>
      </c>
      <c r="BO5" s="832"/>
      <c r="BP5" s="832" t="s">
        <v>383</v>
      </c>
      <c r="BQ5" s="832"/>
      <c r="BR5" s="832"/>
      <c r="BS5" s="843"/>
    </row>
    <row r="6" spans="1:71" ht="30.75" customHeight="1">
      <c r="A6" s="832"/>
      <c r="B6" s="832" t="s">
        <v>556</v>
      </c>
      <c r="C6" s="832"/>
      <c r="D6" s="832"/>
      <c r="E6" s="832" t="s">
        <v>557</v>
      </c>
      <c r="F6" s="832"/>
      <c r="G6" s="832"/>
      <c r="H6" s="832" t="s">
        <v>62</v>
      </c>
      <c r="I6" s="832" t="s">
        <v>63</v>
      </c>
      <c r="J6" s="832" t="s">
        <v>62</v>
      </c>
      <c r="K6" s="832" t="s">
        <v>63</v>
      </c>
      <c r="L6" s="832" t="s">
        <v>62</v>
      </c>
      <c r="M6" s="832" t="s">
        <v>63</v>
      </c>
      <c r="N6" s="832" t="s">
        <v>62</v>
      </c>
      <c r="O6" s="832" t="s">
        <v>63</v>
      </c>
      <c r="P6" s="832" t="s">
        <v>62</v>
      </c>
      <c r="Q6" s="832" t="s">
        <v>63</v>
      </c>
      <c r="R6" s="832" t="s">
        <v>62</v>
      </c>
      <c r="S6" s="832" t="s">
        <v>63</v>
      </c>
      <c r="T6" s="832" t="s">
        <v>558</v>
      </c>
      <c r="U6" s="832"/>
      <c r="V6" s="832"/>
      <c r="W6" s="832" t="s">
        <v>559</v>
      </c>
      <c r="X6" s="832"/>
      <c r="Y6" s="832"/>
      <c r="Z6" s="832" t="s">
        <v>62</v>
      </c>
      <c r="AA6" s="832" t="s">
        <v>63</v>
      </c>
      <c r="AB6" s="832" t="s">
        <v>62</v>
      </c>
      <c r="AC6" s="832" t="s">
        <v>63</v>
      </c>
      <c r="AD6" s="832" t="s">
        <v>62</v>
      </c>
      <c r="AE6" s="832" t="s">
        <v>63</v>
      </c>
      <c r="AF6" s="832" t="s">
        <v>62</v>
      </c>
      <c r="AG6" s="832" t="s">
        <v>63</v>
      </c>
      <c r="AH6" s="832" t="s">
        <v>62</v>
      </c>
      <c r="AI6" s="832" t="s">
        <v>63</v>
      </c>
      <c r="AJ6" s="832" t="s">
        <v>62</v>
      </c>
      <c r="AK6" s="832" t="s">
        <v>63</v>
      </c>
      <c r="AL6" s="832" t="s">
        <v>62</v>
      </c>
      <c r="AM6" s="832" t="s">
        <v>63</v>
      </c>
      <c r="AN6" s="832" t="s">
        <v>62</v>
      </c>
      <c r="AO6" s="832" t="s">
        <v>63</v>
      </c>
      <c r="AP6" s="832" t="s">
        <v>62</v>
      </c>
      <c r="AQ6" s="832" t="s">
        <v>63</v>
      </c>
      <c r="AR6" s="832" t="s">
        <v>62</v>
      </c>
      <c r="AS6" s="832" t="s">
        <v>63</v>
      </c>
      <c r="AT6" s="832" t="s">
        <v>556</v>
      </c>
      <c r="AU6" s="832"/>
      <c r="AV6" s="832"/>
      <c r="AW6" s="832" t="s">
        <v>559</v>
      </c>
      <c r="AX6" s="832"/>
      <c r="AY6" s="832"/>
      <c r="AZ6" s="832" t="s">
        <v>62</v>
      </c>
      <c r="BA6" s="832" t="s">
        <v>63</v>
      </c>
      <c r="BB6" s="832" t="s">
        <v>62</v>
      </c>
      <c r="BC6" s="832" t="s">
        <v>63</v>
      </c>
      <c r="BD6" s="832" t="s">
        <v>62</v>
      </c>
      <c r="BE6" s="832" t="s">
        <v>63</v>
      </c>
      <c r="BF6" s="832" t="s">
        <v>62</v>
      </c>
      <c r="BG6" s="832" t="s">
        <v>63</v>
      </c>
      <c r="BH6" s="832" t="s">
        <v>62</v>
      </c>
      <c r="BI6" s="832" t="s">
        <v>63</v>
      </c>
      <c r="BJ6" s="832" t="s">
        <v>62</v>
      </c>
      <c r="BK6" s="832" t="s">
        <v>63</v>
      </c>
      <c r="BL6" s="832" t="s">
        <v>62</v>
      </c>
      <c r="BM6" s="832" t="s">
        <v>63</v>
      </c>
      <c r="BN6" s="832" t="s">
        <v>62</v>
      </c>
      <c r="BO6" s="832" t="s">
        <v>63</v>
      </c>
      <c r="BP6" s="832" t="s">
        <v>62</v>
      </c>
      <c r="BQ6" s="832" t="s">
        <v>63</v>
      </c>
      <c r="BR6" s="832" t="s">
        <v>62</v>
      </c>
      <c r="BS6" s="843" t="s">
        <v>63</v>
      </c>
    </row>
    <row r="7" spans="1:71" ht="30.75" customHeight="1">
      <c r="A7" s="832"/>
      <c r="B7" s="398" t="s">
        <v>33</v>
      </c>
      <c r="C7" s="398" t="s">
        <v>29</v>
      </c>
      <c r="D7" s="398" t="s">
        <v>30</v>
      </c>
      <c r="E7" s="398" t="s">
        <v>33</v>
      </c>
      <c r="F7" s="398" t="s">
        <v>29</v>
      </c>
      <c r="G7" s="398" t="s">
        <v>30</v>
      </c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398" t="s">
        <v>33</v>
      </c>
      <c r="U7" s="398" t="s">
        <v>29</v>
      </c>
      <c r="V7" s="398" t="s">
        <v>30</v>
      </c>
      <c r="W7" s="398" t="s">
        <v>33</v>
      </c>
      <c r="X7" s="398" t="s">
        <v>29</v>
      </c>
      <c r="Y7" s="398" t="s">
        <v>30</v>
      </c>
      <c r="Z7" s="832"/>
      <c r="AA7" s="832"/>
      <c r="AB7" s="832"/>
      <c r="AC7" s="832"/>
      <c r="AD7" s="832"/>
      <c r="AE7" s="832"/>
      <c r="AF7" s="832"/>
      <c r="AG7" s="832"/>
      <c r="AH7" s="832"/>
      <c r="AI7" s="832"/>
      <c r="AJ7" s="832"/>
      <c r="AK7" s="832"/>
      <c r="AL7" s="832"/>
      <c r="AM7" s="832"/>
      <c r="AN7" s="832"/>
      <c r="AO7" s="832"/>
      <c r="AP7" s="832"/>
      <c r="AQ7" s="832"/>
      <c r="AR7" s="832"/>
      <c r="AS7" s="832"/>
      <c r="AT7" s="398" t="s">
        <v>33</v>
      </c>
      <c r="AU7" s="398" t="s">
        <v>29</v>
      </c>
      <c r="AV7" s="398" t="s">
        <v>30</v>
      </c>
      <c r="AW7" s="398" t="s">
        <v>33</v>
      </c>
      <c r="AX7" s="398" t="s">
        <v>29</v>
      </c>
      <c r="AY7" s="398" t="s">
        <v>30</v>
      </c>
      <c r="AZ7" s="832"/>
      <c r="BA7" s="832"/>
      <c r="BB7" s="832"/>
      <c r="BC7" s="832"/>
      <c r="BD7" s="832"/>
      <c r="BE7" s="832"/>
      <c r="BF7" s="832"/>
      <c r="BG7" s="832"/>
      <c r="BH7" s="832"/>
      <c r="BI7" s="832"/>
      <c r="BJ7" s="832"/>
      <c r="BK7" s="832"/>
      <c r="BL7" s="832"/>
      <c r="BM7" s="832"/>
      <c r="BN7" s="832"/>
      <c r="BO7" s="832"/>
      <c r="BP7" s="832"/>
      <c r="BQ7" s="832"/>
      <c r="BR7" s="832"/>
      <c r="BS7" s="843"/>
    </row>
    <row r="8" spans="1:71" ht="24.75" customHeight="1">
      <c r="A8" s="149" t="s">
        <v>0</v>
      </c>
      <c r="B8" s="289">
        <v>2</v>
      </c>
      <c r="C8" s="290">
        <v>2</v>
      </c>
      <c r="D8" s="290">
        <v>0</v>
      </c>
      <c r="E8" s="290">
        <f>SUM(I8+K8+M8+O8+Q8+S8)</f>
        <v>0</v>
      </c>
      <c r="F8" s="290">
        <v>0</v>
      </c>
      <c r="G8" s="290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2</v>
      </c>
      <c r="O8" s="291">
        <v>0</v>
      </c>
      <c r="P8" s="291">
        <v>0</v>
      </c>
      <c r="Q8" s="291">
        <v>0</v>
      </c>
      <c r="R8" s="291">
        <v>0</v>
      </c>
      <c r="S8" s="291">
        <v>0</v>
      </c>
      <c r="T8" s="290">
        <v>164</v>
      </c>
      <c r="U8" s="290">
        <v>85</v>
      </c>
      <c r="V8" s="290">
        <v>79</v>
      </c>
      <c r="W8" s="290">
        <f>AA8+AC8+AE8+AG8+AI8+AK8+AM8+AS8+AQ8+AO8</f>
        <v>0</v>
      </c>
      <c r="X8" s="290">
        <v>0</v>
      </c>
      <c r="Y8" s="290">
        <v>0</v>
      </c>
      <c r="Z8" s="291">
        <v>0</v>
      </c>
      <c r="AA8" s="291">
        <v>0</v>
      </c>
      <c r="AB8" s="291">
        <v>0</v>
      </c>
      <c r="AC8" s="291">
        <v>0</v>
      </c>
      <c r="AD8" s="291">
        <v>0</v>
      </c>
      <c r="AE8" s="291">
        <v>0</v>
      </c>
      <c r="AF8" s="291">
        <v>0</v>
      </c>
      <c r="AG8" s="291">
        <v>0</v>
      </c>
      <c r="AH8" s="290">
        <v>28</v>
      </c>
      <c r="AI8" s="291">
        <v>0</v>
      </c>
      <c r="AJ8" s="290">
        <v>0</v>
      </c>
      <c r="AK8" s="291">
        <v>0</v>
      </c>
      <c r="AL8" s="291">
        <v>0</v>
      </c>
      <c r="AM8" s="291">
        <v>0</v>
      </c>
      <c r="AN8" s="290">
        <v>8</v>
      </c>
      <c r="AO8" s="291">
        <v>0</v>
      </c>
      <c r="AP8" s="291">
        <v>0</v>
      </c>
      <c r="AQ8" s="291">
        <v>0</v>
      </c>
      <c r="AR8" s="290">
        <v>128</v>
      </c>
      <c r="AS8" s="291">
        <v>0</v>
      </c>
      <c r="AT8" s="290">
        <v>287</v>
      </c>
      <c r="AU8" s="290">
        <v>140</v>
      </c>
      <c r="AV8" s="290">
        <v>147</v>
      </c>
      <c r="AW8" s="290">
        <v>5</v>
      </c>
      <c r="AX8" s="290">
        <v>3</v>
      </c>
      <c r="AY8" s="290">
        <v>2</v>
      </c>
      <c r="AZ8" s="290">
        <v>0</v>
      </c>
      <c r="BA8" s="291">
        <v>0</v>
      </c>
      <c r="BB8" s="290">
        <v>253</v>
      </c>
      <c r="BC8" s="291">
        <v>5</v>
      </c>
      <c r="BD8" s="290">
        <v>0</v>
      </c>
      <c r="BE8" s="290">
        <v>0</v>
      </c>
      <c r="BF8" s="290">
        <v>7</v>
      </c>
      <c r="BG8" s="291">
        <v>0</v>
      </c>
      <c r="BH8" s="290">
        <v>26</v>
      </c>
      <c r="BI8" s="291">
        <v>0</v>
      </c>
      <c r="BJ8" s="291">
        <v>0</v>
      </c>
      <c r="BK8" s="291">
        <v>0</v>
      </c>
      <c r="BL8" s="291">
        <v>0</v>
      </c>
      <c r="BM8" s="291">
        <v>0</v>
      </c>
      <c r="BN8" s="290">
        <v>0</v>
      </c>
      <c r="BO8" s="291">
        <v>0</v>
      </c>
      <c r="BP8" s="290">
        <v>1</v>
      </c>
      <c r="BQ8" s="291">
        <v>0</v>
      </c>
      <c r="BR8" s="290">
        <v>1</v>
      </c>
      <c r="BS8" s="292">
        <v>0</v>
      </c>
    </row>
    <row r="9" spans="1:71" ht="24.75" customHeight="1">
      <c r="A9" s="149" t="s">
        <v>252</v>
      </c>
      <c r="B9" s="289">
        <v>3</v>
      </c>
      <c r="C9" s="290">
        <v>2</v>
      </c>
      <c r="D9" s="290">
        <v>1</v>
      </c>
      <c r="E9" s="290">
        <f>SUM(I9+K9+M9+O9+Q9+S9)</f>
        <v>0</v>
      </c>
      <c r="F9" s="290">
        <v>0</v>
      </c>
      <c r="G9" s="290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1</v>
      </c>
      <c r="O9" s="291">
        <v>0</v>
      </c>
      <c r="P9" s="291">
        <v>0</v>
      </c>
      <c r="Q9" s="291">
        <v>0</v>
      </c>
      <c r="R9" s="291">
        <v>2</v>
      </c>
      <c r="S9" s="291">
        <v>0</v>
      </c>
      <c r="T9" s="290">
        <v>249</v>
      </c>
      <c r="U9" s="290">
        <v>100</v>
      </c>
      <c r="V9" s="290">
        <v>149</v>
      </c>
      <c r="W9" s="290">
        <f>SUM(AA9,AC9,AE9,AG9,AI9,AK9,AM9,AO9,AQ9,AS9)</f>
        <v>0</v>
      </c>
      <c r="X9" s="290">
        <v>0</v>
      </c>
      <c r="Y9" s="290">
        <v>0</v>
      </c>
      <c r="Z9" s="291">
        <v>0</v>
      </c>
      <c r="AA9" s="291">
        <v>0</v>
      </c>
      <c r="AB9" s="291">
        <v>0</v>
      </c>
      <c r="AC9" s="291">
        <v>0</v>
      </c>
      <c r="AD9" s="291">
        <v>0</v>
      </c>
      <c r="AE9" s="291"/>
      <c r="AF9" s="291">
        <v>0</v>
      </c>
      <c r="AG9" s="291">
        <v>0</v>
      </c>
      <c r="AH9" s="290">
        <v>34</v>
      </c>
      <c r="AI9" s="291">
        <v>0</v>
      </c>
      <c r="AJ9" s="290">
        <v>0</v>
      </c>
      <c r="AK9" s="291">
        <v>0</v>
      </c>
      <c r="AL9" s="291">
        <v>0</v>
      </c>
      <c r="AM9" s="291">
        <v>0</v>
      </c>
      <c r="AN9" s="290">
        <v>30</v>
      </c>
      <c r="AO9" s="291">
        <v>0</v>
      </c>
      <c r="AP9" s="291">
        <v>0</v>
      </c>
      <c r="AQ9" s="291">
        <v>0</v>
      </c>
      <c r="AR9" s="290">
        <v>185</v>
      </c>
      <c r="AS9" s="291">
        <v>0</v>
      </c>
      <c r="AT9" s="290">
        <v>276</v>
      </c>
      <c r="AU9" s="290">
        <v>146</v>
      </c>
      <c r="AV9" s="290">
        <v>130</v>
      </c>
      <c r="AW9" s="290">
        <v>16</v>
      </c>
      <c r="AX9" s="290">
        <v>9</v>
      </c>
      <c r="AY9" s="290">
        <v>7</v>
      </c>
      <c r="AZ9" s="290">
        <v>1</v>
      </c>
      <c r="BA9" s="291">
        <v>0</v>
      </c>
      <c r="BB9" s="290">
        <v>222</v>
      </c>
      <c r="BC9" s="291">
        <v>16</v>
      </c>
      <c r="BD9" s="290">
        <v>0</v>
      </c>
      <c r="BE9" s="290">
        <v>0</v>
      </c>
      <c r="BF9" s="290">
        <v>20</v>
      </c>
      <c r="BG9" s="291">
        <v>0</v>
      </c>
      <c r="BH9" s="290">
        <v>23</v>
      </c>
      <c r="BI9" s="291">
        <v>0</v>
      </c>
      <c r="BJ9" s="291">
        <v>0</v>
      </c>
      <c r="BK9" s="291">
        <v>0</v>
      </c>
      <c r="BL9" s="291">
        <v>0</v>
      </c>
      <c r="BM9" s="291">
        <v>0</v>
      </c>
      <c r="BN9" s="290">
        <v>0</v>
      </c>
      <c r="BO9" s="291">
        <v>0</v>
      </c>
      <c r="BP9" s="290">
        <v>10</v>
      </c>
      <c r="BQ9" s="291">
        <v>0</v>
      </c>
      <c r="BR9" s="290">
        <v>2</v>
      </c>
      <c r="BS9" s="292">
        <v>0</v>
      </c>
    </row>
    <row r="10" spans="1:71" ht="24.75" customHeight="1">
      <c r="A10" s="149" t="s">
        <v>262</v>
      </c>
      <c r="B10" s="676">
        <f t="shared" ref="B10" si="0">SUM(H10+J10+L10+N10+P10+R10)</f>
        <v>1</v>
      </c>
      <c r="C10" s="677">
        <v>0</v>
      </c>
      <c r="D10" s="677">
        <v>1</v>
      </c>
      <c r="E10" s="677">
        <f t="shared" ref="E10:E11" si="1">I10+K10+M10+O10+Q10+S10</f>
        <v>0</v>
      </c>
      <c r="F10" s="677">
        <v>0</v>
      </c>
      <c r="G10" s="677">
        <v>0</v>
      </c>
      <c r="H10" s="678">
        <v>0</v>
      </c>
      <c r="I10" s="678">
        <v>0</v>
      </c>
      <c r="J10" s="678">
        <v>0</v>
      </c>
      <c r="K10" s="678">
        <v>0</v>
      </c>
      <c r="L10" s="678">
        <v>0</v>
      </c>
      <c r="M10" s="678">
        <v>0</v>
      </c>
      <c r="N10" s="678">
        <v>0</v>
      </c>
      <c r="O10" s="678">
        <v>0</v>
      </c>
      <c r="P10" s="678">
        <v>0</v>
      </c>
      <c r="Q10" s="678">
        <v>0</v>
      </c>
      <c r="R10" s="678">
        <v>1</v>
      </c>
      <c r="S10" s="678">
        <v>0</v>
      </c>
      <c r="T10" s="677">
        <f t="shared" ref="T10:T11" si="2">Z10+AB10+AD10+AF10+AH10+AJ10+AL10+AN10+AP10+AR10</f>
        <v>123</v>
      </c>
      <c r="U10" s="677">
        <v>65</v>
      </c>
      <c r="V10" s="677">
        <v>58</v>
      </c>
      <c r="W10" s="677">
        <f t="shared" ref="W10:W11" si="3">AA10+AC10+AE10+AG10+AI10+AK10+AM10+AS10+AQ10+AO10</f>
        <v>0</v>
      </c>
      <c r="X10" s="677">
        <v>0</v>
      </c>
      <c r="Y10" s="677">
        <v>0</v>
      </c>
      <c r="Z10" s="678">
        <v>0</v>
      </c>
      <c r="AA10" s="678">
        <v>0</v>
      </c>
      <c r="AB10" s="678">
        <v>0</v>
      </c>
      <c r="AC10" s="678">
        <v>0</v>
      </c>
      <c r="AD10" s="678">
        <v>0</v>
      </c>
      <c r="AE10" s="678">
        <v>0</v>
      </c>
      <c r="AF10" s="678">
        <v>0</v>
      </c>
      <c r="AG10" s="678">
        <v>0</v>
      </c>
      <c r="AH10" s="677">
        <v>32</v>
      </c>
      <c r="AI10" s="678">
        <v>0</v>
      </c>
      <c r="AJ10" s="677">
        <v>0</v>
      </c>
      <c r="AK10" s="677">
        <v>0</v>
      </c>
      <c r="AL10" s="677">
        <v>0</v>
      </c>
      <c r="AM10" s="677">
        <v>0</v>
      </c>
      <c r="AN10" s="677">
        <v>0</v>
      </c>
      <c r="AO10" s="678">
        <v>0</v>
      </c>
      <c r="AP10" s="678">
        <v>0</v>
      </c>
      <c r="AQ10" s="678">
        <v>0</v>
      </c>
      <c r="AR10" s="677">
        <v>91</v>
      </c>
      <c r="AS10" s="678">
        <v>0</v>
      </c>
      <c r="AT10" s="677">
        <f t="shared" ref="AT10" si="4">AZ10+BB10+BD10+BF10+BH10+BJ10+BL10+BN10+BP10</f>
        <v>55</v>
      </c>
      <c r="AU10" s="677">
        <v>29</v>
      </c>
      <c r="AV10" s="677">
        <v>26</v>
      </c>
      <c r="AW10" s="677">
        <f t="shared" ref="AW10" si="5">BA10+BC10+BE10+BG10+BI10+BK10+BM10+BO10+BQ10</f>
        <v>0</v>
      </c>
      <c r="AX10" s="677">
        <v>0</v>
      </c>
      <c r="AY10" s="677">
        <v>0</v>
      </c>
      <c r="AZ10" s="677">
        <v>0</v>
      </c>
      <c r="BA10" s="678">
        <v>0</v>
      </c>
      <c r="BB10" s="677">
        <v>0</v>
      </c>
      <c r="BC10" s="678">
        <v>0</v>
      </c>
      <c r="BD10" s="677">
        <v>0</v>
      </c>
      <c r="BE10" s="677">
        <v>0</v>
      </c>
      <c r="BF10" s="677">
        <v>36</v>
      </c>
      <c r="BG10" s="678">
        <v>0</v>
      </c>
      <c r="BH10" s="677">
        <v>13</v>
      </c>
      <c r="BI10" s="678">
        <v>0</v>
      </c>
      <c r="BJ10" s="678">
        <v>0</v>
      </c>
      <c r="BK10" s="678">
        <v>0</v>
      </c>
      <c r="BL10" s="678">
        <v>0</v>
      </c>
      <c r="BM10" s="678">
        <v>0</v>
      </c>
      <c r="BN10" s="677">
        <v>0</v>
      </c>
      <c r="BO10" s="678">
        <v>0</v>
      </c>
      <c r="BP10" s="677">
        <v>6</v>
      </c>
      <c r="BQ10" s="678">
        <v>0</v>
      </c>
      <c r="BR10" s="677">
        <v>3</v>
      </c>
      <c r="BS10" s="679">
        <v>0</v>
      </c>
    </row>
    <row r="11" spans="1:71" s="403" customFormat="1" ht="24.75" customHeight="1">
      <c r="A11" s="660" t="s">
        <v>686</v>
      </c>
      <c r="B11" s="680">
        <f t="shared" ref="B11" si="6">SUM(H11+J11+L11+N11+P11+R11)</f>
        <v>5</v>
      </c>
      <c r="C11" s="681">
        <v>1</v>
      </c>
      <c r="D11" s="681">
        <v>4</v>
      </c>
      <c r="E11" s="681">
        <f t="shared" si="1"/>
        <v>0</v>
      </c>
      <c r="F11" s="681">
        <v>0</v>
      </c>
      <c r="G11" s="681">
        <v>0</v>
      </c>
      <c r="H11" s="682">
        <v>0</v>
      </c>
      <c r="I11" s="682">
        <v>0</v>
      </c>
      <c r="J11" s="681">
        <v>0</v>
      </c>
      <c r="K11" s="681">
        <v>0</v>
      </c>
      <c r="L11" s="681">
        <v>0</v>
      </c>
      <c r="M11" s="681">
        <v>0</v>
      </c>
      <c r="N11" s="681">
        <v>0</v>
      </c>
      <c r="O11" s="681">
        <v>0</v>
      </c>
      <c r="P11" s="681">
        <v>0</v>
      </c>
      <c r="Q11" s="681">
        <v>0</v>
      </c>
      <c r="R11" s="682">
        <v>5</v>
      </c>
      <c r="S11" s="682">
        <v>0</v>
      </c>
      <c r="T11" s="681">
        <f t="shared" si="2"/>
        <v>159</v>
      </c>
      <c r="U11" s="681">
        <v>82</v>
      </c>
      <c r="V11" s="681">
        <v>77</v>
      </c>
      <c r="W11" s="681">
        <f t="shared" si="3"/>
        <v>0</v>
      </c>
      <c r="X11" s="681">
        <v>0</v>
      </c>
      <c r="Y11" s="681">
        <v>0</v>
      </c>
      <c r="Z11" s="682">
        <v>0</v>
      </c>
      <c r="AA11" s="682">
        <v>0</v>
      </c>
      <c r="AB11" s="682">
        <v>0</v>
      </c>
      <c r="AC11" s="682">
        <v>0</v>
      </c>
      <c r="AD11" s="682">
        <v>0</v>
      </c>
      <c r="AE11" s="682">
        <v>0</v>
      </c>
      <c r="AF11" s="682">
        <v>0</v>
      </c>
      <c r="AG11" s="682">
        <v>0</v>
      </c>
      <c r="AH11" s="681">
        <v>23</v>
      </c>
      <c r="AI11" s="682">
        <v>0</v>
      </c>
      <c r="AJ11" s="681">
        <v>0</v>
      </c>
      <c r="AK11" s="681">
        <v>0</v>
      </c>
      <c r="AL11" s="681">
        <v>0</v>
      </c>
      <c r="AM11" s="681">
        <v>0</v>
      </c>
      <c r="AN11" s="681">
        <v>0</v>
      </c>
      <c r="AO11" s="682">
        <v>0</v>
      </c>
      <c r="AP11" s="682">
        <v>0</v>
      </c>
      <c r="AQ11" s="682">
        <v>0</v>
      </c>
      <c r="AR11" s="681">
        <v>136</v>
      </c>
      <c r="AS11" s="682">
        <v>0</v>
      </c>
      <c r="AT11" s="681">
        <v>230</v>
      </c>
      <c r="AU11" s="681">
        <v>131</v>
      </c>
      <c r="AV11" s="681">
        <v>99</v>
      </c>
      <c r="AW11" s="681">
        <v>8</v>
      </c>
      <c r="AX11" s="681">
        <v>4</v>
      </c>
      <c r="AY11" s="681">
        <v>4</v>
      </c>
      <c r="AZ11" s="681">
        <v>2</v>
      </c>
      <c r="BA11" s="682">
        <v>0</v>
      </c>
      <c r="BB11" s="681">
        <v>181</v>
      </c>
      <c r="BC11" s="682">
        <v>8</v>
      </c>
      <c r="BD11" s="682">
        <v>0</v>
      </c>
      <c r="BE11" s="682">
        <v>0</v>
      </c>
      <c r="BF11" s="681">
        <v>30</v>
      </c>
      <c r="BG11" s="682">
        <v>0</v>
      </c>
      <c r="BH11" s="681">
        <v>6</v>
      </c>
      <c r="BI11" s="682">
        <v>0</v>
      </c>
      <c r="BJ11" s="682">
        <v>2</v>
      </c>
      <c r="BK11" s="682">
        <v>0</v>
      </c>
      <c r="BL11" s="682">
        <v>0</v>
      </c>
      <c r="BM11" s="682">
        <v>0</v>
      </c>
      <c r="BN11" s="682">
        <v>0</v>
      </c>
      <c r="BO11" s="682">
        <v>0</v>
      </c>
      <c r="BP11" s="682">
        <v>9</v>
      </c>
      <c r="BQ11" s="682">
        <v>0</v>
      </c>
      <c r="BR11" s="682">
        <v>0</v>
      </c>
      <c r="BS11" s="683">
        <v>0</v>
      </c>
    </row>
    <row r="12" spans="1:71" ht="24.75" customHeight="1">
      <c r="A12" s="660" t="s">
        <v>787</v>
      </c>
      <c r="B12" s="668">
        <v>10</v>
      </c>
      <c r="C12" s="630">
        <v>6</v>
      </c>
      <c r="D12" s="630">
        <v>4</v>
      </c>
      <c r="E12" s="630">
        <f>SUM(E14:E21)</f>
        <v>0</v>
      </c>
      <c r="F12" s="630">
        <f>SUM(F14:F21)</f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1</v>
      </c>
      <c r="M12" s="630">
        <v>0</v>
      </c>
      <c r="N12" s="630">
        <v>1</v>
      </c>
      <c r="O12" s="630">
        <v>0</v>
      </c>
      <c r="P12" s="630">
        <v>0</v>
      </c>
      <c r="Q12" s="630">
        <v>0</v>
      </c>
      <c r="R12" s="630">
        <v>8</v>
      </c>
      <c r="S12" s="630">
        <v>0</v>
      </c>
      <c r="T12" s="630">
        <v>267</v>
      </c>
      <c r="U12" s="630">
        <v>142</v>
      </c>
      <c r="V12" s="630">
        <v>125</v>
      </c>
      <c r="W12" s="630">
        <f>SUM(W14:W21)</f>
        <v>0</v>
      </c>
      <c r="X12" s="630">
        <f>SUM(X14:X21)</f>
        <v>0</v>
      </c>
      <c r="Y12" s="630">
        <f>SUM(Y14:Y21)</f>
        <v>0</v>
      </c>
      <c r="Z12" s="630">
        <v>0</v>
      </c>
      <c r="AA12" s="630">
        <v>0</v>
      </c>
      <c r="AB12" s="630">
        <v>0</v>
      </c>
      <c r="AC12" s="630">
        <f>SUM(AC14:AC21)</f>
        <v>0</v>
      </c>
      <c r="AD12" s="630">
        <f>SUM(AD14:AD21)</f>
        <v>0</v>
      </c>
      <c r="AE12" s="630">
        <f>SUM(AE14:AE21)</f>
        <v>0</v>
      </c>
      <c r="AF12" s="630">
        <f>SUM(AF14:AF21)</f>
        <v>0</v>
      </c>
      <c r="AG12" s="630">
        <f>SUM(AG14:AG21)</f>
        <v>0</v>
      </c>
      <c r="AH12" s="630">
        <v>41</v>
      </c>
      <c r="AI12" s="630">
        <f t="shared" ref="AI12:AM12" si="7">SUM(AI14:AI21)</f>
        <v>0</v>
      </c>
      <c r="AJ12" s="630">
        <f t="shared" si="7"/>
        <v>0</v>
      </c>
      <c r="AK12" s="630">
        <f t="shared" si="7"/>
        <v>0</v>
      </c>
      <c r="AL12" s="630">
        <f t="shared" si="7"/>
        <v>0</v>
      </c>
      <c r="AM12" s="630">
        <f t="shared" si="7"/>
        <v>0</v>
      </c>
      <c r="AN12" s="630">
        <v>4</v>
      </c>
      <c r="AO12" s="630">
        <f t="shared" ref="AO12:AQ12" si="8">SUM(AO14:AO21)</f>
        <v>0</v>
      </c>
      <c r="AP12" s="630">
        <f t="shared" si="8"/>
        <v>0</v>
      </c>
      <c r="AQ12" s="630">
        <f t="shared" si="8"/>
        <v>0</v>
      </c>
      <c r="AR12" s="630">
        <v>222</v>
      </c>
      <c r="AS12" s="630">
        <f t="shared" ref="AS12" si="9">SUM(AS14:AS21)</f>
        <v>0</v>
      </c>
      <c r="AT12" s="630">
        <v>263</v>
      </c>
      <c r="AU12" s="630">
        <v>140</v>
      </c>
      <c r="AV12" s="630">
        <v>123</v>
      </c>
      <c r="AW12" s="630">
        <v>7</v>
      </c>
      <c r="AX12" s="630">
        <v>3</v>
      </c>
      <c r="AY12" s="630">
        <v>4</v>
      </c>
      <c r="AZ12" s="630">
        <f t="shared" ref="AZ12:BA12" si="10">SUM(AZ14:AZ21)</f>
        <v>0</v>
      </c>
      <c r="BA12" s="630">
        <f t="shared" si="10"/>
        <v>0</v>
      </c>
      <c r="BB12" s="630">
        <v>164</v>
      </c>
      <c r="BC12" s="630">
        <v>7</v>
      </c>
      <c r="BD12" s="630">
        <f t="shared" ref="BD12:BE12" si="11">SUM(BD14:BD21)</f>
        <v>0</v>
      </c>
      <c r="BE12" s="630">
        <f t="shared" si="11"/>
        <v>0</v>
      </c>
      <c r="BF12" s="630">
        <v>31</v>
      </c>
      <c r="BG12" s="630">
        <f t="shared" ref="BG12" si="12">SUM(BG14:BG21)</f>
        <v>0</v>
      </c>
      <c r="BH12" s="630">
        <v>18</v>
      </c>
      <c r="BI12" s="630">
        <f t="shared" ref="BI12:BM12" si="13">SUM(BI14:BI21)</f>
        <v>0</v>
      </c>
      <c r="BJ12" s="630">
        <f t="shared" si="13"/>
        <v>0</v>
      </c>
      <c r="BK12" s="630">
        <f t="shared" si="13"/>
        <v>0</v>
      </c>
      <c r="BL12" s="630">
        <f t="shared" si="13"/>
        <v>0</v>
      </c>
      <c r="BM12" s="630">
        <f t="shared" si="13"/>
        <v>0</v>
      </c>
      <c r="BN12" s="630">
        <v>1</v>
      </c>
      <c r="BO12" s="630">
        <f>SUM(BO14:BO21)</f>
        <v>0</v>
      </c>
      <c r="BP12" s="630">
        <v>49</v>
      </c>
      <c r="BQ12" s="630">
        <f>SUM(BQ14:BQ21)</f>
        <v>0</v>
      </c>
      <c r="BR12" s="630">
        <v>2</v>
      </c>
      <c r="BS12" s="684">
        <f>SUM(BS14:BS21)</f>
        <v>0</v>
      </c>
    </row>
    <row r="13" spans="1:71" s="346" customFormat="1" ht="26.25" customHeight="1">
      <c r="A13" s="596" t="s">
        <v>791</v>
      </c>
      <c r="B13" s="742">
        <v>5</v>
      </c>
      <c r="C13" s="495">
        <v>4</v>
      </c>
      <c r="D13" s="495">
        <v>1</v>
      </c>
      <c r="E13" s="495">
        <v>0</v>
      </c>
      <c r="F13" s="495">
        <v>0</v>
      </c>
      <c r="G13" s="495">
        <v>0</v>
      </c>
      <c r="H13" s="495">
        <v>0</v>
      </c>
      <c r="I13" s="495">
        <v>0</v>
      </c>
      <c r="J13" s="495">
        <v>0</v>
      </c>
      <c r="K13" s="495">
        <v>0</v>
      </c>
      <c r="L13" s="495">
        <v>1</v>
      </c>
      <c r="M13" s="495">
        <v>0</v>
      </c>
      <c r="N13" s="495">
        <v>0</v>
      </c>
      <c r="O13" s="495">
        <v>0</v>
      </c>
      <c r="P13" s="495">
        <v>1</v>
      </c>
      <c r="Q13" s="495">
        <v>0</v>
      </c>
      <c r="R13" s="495">
        <v>3</v>
      </c>
      <c r="S13" s="495">
        <v>0</v>
      </c>
      <c r="T13" s="495">
        <v>206</v>
      </c>
      <c r="U13" s="495">
        <v>115</v>
      </c>
      <c r="V13" s="495">
        <v>91</v>
      </c>
      <c r="W13" s="495">
        <v>0</v>
      </c>
      <c r="X13" s="495">
        <v>0</v>
      </c>
      <c r="Y13" s="495">
        <v>0</v>
      </c>
      <c r="Z13" s="495">
        <v>0</v>
      </c>
      <c r="AA13" s="495">
        <v>0</v>
      </c>
      <c r="AB13" s="495">
        <v>3</v>
      </c>
      <c r="AC13" s="495">
        <v>0</v>
      </c>
      <c r="AD13" s="495">
        <v>0</v>
      </c>
      <c r="AE13" s="495">
        <v>0</v>
      </c>
      <c r="AF13" s="495">
        <v>0</v>
      </c>
      <c r="AG13" s="495">
        <v>0</v>
      </c>
      <c r="AH13" s="495">
        <v>37</v>
      </c>
      <c r="AI13" s="495">
        <v>0</v>
      </c>
      <c r="AJ13" s="495">
        <v>0</v>
      </c>
      <c r="AK13" s="495">
        <v>0</v>
      </c>
      <c r="AL13" s="495">
        <v>0</v>
      </c>
      <c r="AM13" s="495">
        <v>0</v>
      </c>
      <c r="AN13" s="495">
        <v>2</v>
      </c>
      <c r="AO13" s="495">
        <v>0</v>
      </c>
      <c r="AP13" s="495">
        <v>0</v>
      </c>
      <c r="AQ13" s="495">
        <v>0</v>
      </c>
      <c r="AR13" s="495">
        <v>164</v>
      </c>
      <c r="AS13" s="495">
        <v>0</v>
      </c>
      <c r="AT13" s="495">
        <v>219</v>
      </c>
      <c r="AU13" s="495">
        <v>143</v>
      </c>
      <c r="AV13" s="495">
        <v>76</v>
      </c>
      <c r="AW13" s="495">
        <v>18</v>
      </c>
      <c r="AX13" s="495">
        <v>11</v>
      </c>
      <c r="AY13" s="495">
        <v>7</v>
      </c>
      <c r="AZ13" s="495">
        <v>4</v>
      </c>
      <c r="BA13" s="495">
        <v>0</v>
      </c>
      <c r="BB13" s="495">
        <v>179</v>
      </c>
      <c r="BC13" s="495">
        <v>18</v>
      </c>
      <c r="BD13" s="495">
        <v>0</v>
      </c>
      <c r="BE13" s="495">
        <v>0</v>
      </c>
      <c r="BF13" s="495">
        <v>22</v>
      </c>
      <c r="BG13" s="495">
        <v>0</v>
      </c>
      <c r="BH13" s="495">
        <v>12</v>
      </c>
      <c r="BI13" s="495">
        <v>0</v>
      </c>
      <c r="BJ13" s="495">
        <v>1</v>
      </c>
      <c r="BK13" s="495">
        <v>0</v>
      </c>
      <c r="BL13" s="495">
        <v>0</v>
      </c>
      <c r="BM13" s="495">
        <v>0</v>
      </c>
      <c r="BN13" s="495">
        <v>0</v>
      </c>
      <c r="BO13" s="495">
        <v>0</v>
      </c>
      <c r="BP13" s="495">
        <v>1</v>
      </c>
      <c r="BQ13" s="495">
        <v>0</v>
      </c>
      <c r="BR13" s="495">
        <v>0</v>
      </c>
      <c r="BS13" s="543">
        <v>0</v>
      </c>
    </row>
    <row r="14" spans="1:71" ht="17.100000000000001" customHeight="1">
      <c r="A14" s="335"/>
      <c r="B14" s="349"/>
      <c r="C14" s="349"/>
      <c r="D14" s="349"/>
      <c r="E14" s="349"/>
      <c r="F14" s="349"/>
      <c r="G14" s="349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49"/>
      <c r="U14" s="349"/>
      <c r="V14" s="349"/>
      <c r="W14" s="349"/>
      <c r="X14" s="349"/>
      <c r="Y14" s="349"/>
      <c r="Z14" s="350"/>
      <c r="AA14" s="350"/>
      <c r="AB14" s="350"/>
      <c r="AC14" s="350"/>
      <c r="AD14" s="350"/>
      <c r="AE14" s="350"/>
      <c r="AF14" s="350"/>
      <c r="AG14" s="350"/>
      <c r="AH14" s="349"/>
      <c r="AI14" s="350"/>
      <c r="AJ14" s="349"/>
      <c r="AK14" s="349"/>
      <c r="AL14" s="349"/>
      <c r="AM14" s="349"/>
      <c r="AN14" s="349"/>
      <c r="AO14" s="350"/>
      <c r="AP14" s="350"/>
      <c r="AQ14" s="350"/>
      <c r="AR14" s="349"/>
      <c r="AS14" s="350"/>
      <c r="AT14" s="349"/>
      <c r="AU14" s="349"/>
      <c r="AV14" s="349"/>
      <c r="AW14" s="349"/>
      <c r="AX14" s="349"/>
      <c r="AY14" s="349"/>
      <c r="AZ14" s="349"/>
      <c r="BA14" s="350"/>
      <c r="BB14" s="349"/>
      <c r="BC14" s="350"/>
      <c r="BD14" s="349"/>
      <c r="BE14" s="349"/>
      <c r="BF14" s="349"/>
      <c r="BG14" s="350"/>
      <c r="BH14" s="349"/>
      <c r="BI14" s="350"/>
      <c r="BJ14" s="350"/>
      <c r="BK14" s="350"/>
      <c r="BL14" s="350"/>
      <c r="BM14" s="350"/>
      <c r="BN14" s="349"/>
      <c r="BO14" s="350"/>
      <c r="BP14" s="349"/>
      <c r="BQ14" s="350"/>
      <c r="BR14" s="349"/>
      <c r="BS14" s="350"/>
    </row>
    <row r="15" spans="1:71" ht="17.100000000000001" customHeight="1">
      <c r="A15" s="799" t="s">
        <v>596</v>
      </c>
      <c r="B15" s="79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BI15" s="546"/>
    </row>
    <row r="16" spans="1:71" ht="17.100000000000001" customHeight="1">
      <c r="A16" s="839" t="s">
        <v>600</v>
      </c>
      <c r="B16" s="839"/>
      <c r="C16" s="839"/>
      <c r="D16" s="839"/>
      <c r="E16" s="839"/>
      <c r="F16" s="839"/>
      <c r="G16" s="839"/>
      <c r="H16" s="839"/>
      <c r="I16" s="839"/>
      <c r="J16" s="839"/>
    </row>
    <row r="17" spans="1:21">
      <c r="A17" s="839" t="s">
        <v>601</v>
      </c>
      <c r="B17" s="839"/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39"/>
      <c r="P17" s="839"/>
      <c r="Q17" s="839"/>
      <c r="R17" s="839"/>
      <c r="S17" s="839"/>
      <c r="T17" s="839"/>
      <c r="U17" s="839"/>
    </row>
  </sheetData>
  <mergeCells count="96">
    <mergeCell ref="A3:B3"/>
    <mergeCell ref="A15:B15"/>
    <mergeCell ref="A16:J16"/>
    <mergeCell ref="A17:U17"/>
    <mergeCell ref="A4:A7"/>
    <mergeCell ref="B4:S4"/>
    <mergeCell ref="T4:AS4"/>
    <mergeCell ref="AB5:AC5"/>
    <mergeCell ref="AD5:AE5"/>
    <mergeCell ref="AF5:AG5"/>
    <mergeCell ref="AH5:AI5"/>
    <mergeCell ref="AR5:AS5"/>
    <mergeCell ref="B6:D6"/>
    <mergeCell ref="E6:G6"/>
    <mergeCell ref="H6:H7"/>
    <mergeCell ref="I6:I7"/>
    <mergeCell ref="BR4:BS5"/>
    <mergeCell ref="B5:G5"/>
    <mergeCell ref="H5:I5"/>
    <mergeCell ref="J5:K5"/>
    <mergeCell ref="L5:M5"/>
    <mergeCell ref="N5:O5"/>
    <mergeCell ref="P5:Q5"/>
    <mergeCell ref="R5:S5"/>
    <mergeCell ref="T5:Y5"/>
    <mergeCell ref="Z5:AA5"/>
    <mergeCell ref="AT4:BQ4"/>
    <mergeCell ref="BJ5:BK5"/>
    <mergeCell ref="AJ5:AK5"/>
    <mergeCell ref="AN5:AO5"/>
    <mergeCell ref="AP5:AQ5"/>
    <mergeCell ref="AT5:AY5"/>
    <mergeCell ref="R6:R7"/>
    <mergeCell ref="J6:J7"/>
    <mergeCell ref="K6:K7"/>
    <mergeCell ref="L6:L7"/>
    <mergeCell ref="BL5:BM5"/>
    <mergeCell ref="BF5:BG5"/>
    <mergeCell ref="M6:M7"/>
    <mergeCell ref="N6:N7"/>
    <mergeCell ref="O6:O7"/>
    <mergeCell ref="P6:P7"/>
    <mergeCell ref="Q6:Q7"/>
    <mergeCell ref="AH6:AH7"/>
    <mergeCell ref="S6:S7"/>
    <mergeCell ref="T6:V6"/>
    <mergeCell ref="W6:Y6"/>
    <mergeCell ref="Z6:Z7"/>
    <mergeCell ref="BN5:BO5"/>
    <mergeCell ref="BP5:BQ5"/>
    <mergeCell ref="BH5:BI5"/>
    <mergeCell ref="AB6:AB7"/>
    <mergeCell ref="AC6:AC7"/>
    <mergeCell ref="AD6:AD7"/>
    <mergeCell ref="AE6:AE7"/>
    <mergeCell ref="AF6:AF7"/>
    <mergeCell ref="AG6:AG7"/>
    <mergeCell ref="AT6:AV6"/>
    <mergeCell ref="AI6:AI7"/>
    <mergeCell ref="AJ6:AJ7"/>
    <mergeCell ref="AK6:AK7"/>
    <mergeCell ref="AZ5:BA5"/>
    <mergeCell ref="BB5:BC5"/>
    <mergeCell ref="BD5:BE5"/>
    <mergeCell ref="AA6:AA7"/>
    <mergeCell ref="BF6:BF7"/>
    <mergeCell ref="BG6:BG7"/>
    <mergeCell ref="AL5:AM5"/>
    <mergeCell ref="BH6:BH7"/>
    <mergeCell ref="BI6:BI7"/>
    <mergeCell ref="AL6:AL7"/>
    <mergeCell ref="AM6:AM7"/>
    <mergeCell ref="AN6:AN7"/>
    <mergeCell ref="AO6:AO7"/>
    <mergeCell ref="AP6:AP7"/>
    <mergeCell ref="BA6:BA7"/>
    <mergeCell ref="BB6:BB7"/>
    <mergeCell ref="BC6:BC7"/>
    <mergeCell ref="BD6:BD7"/>
    <mergeCell ref="BE6:BE7"/>
    <mergeCell ref="A1:G1"/>
    <mergeCell ref="BQ6:BQ7"/>
    <mergeCell ref="BR6:BR7"/>
    <mergeCell ref="BS6:BS7"/>
    <mergeCell ref="BK6:BK7"/>
    <mergeCell ref="BL6:BL7"/>
    <mergeCell ref="BM6:BM7"/>
    <mergeCell ref="BN6:BN7"/>
    <mergeCell ref="BO6:BO7"/>
    <mergeCell ref="BP6:BP7"/>
    <mergeCell ref="AQ6:AQ7"/>
    <mergeCell ref="AR6:AR7"/>
    <mergeCell ref="AS6:AS7"/>
    <mergeCell ref="BJ6:BJ7"/>
    <mergeCell ref="AW6:AY6"/>
    <mergeCell ref="AZ6:AZ7"/>
  </mergeCells>
  <phoneticPr fontId="3" type="noConversion"/>
  <pageMargins left="0.15748031496062992" right="0.19685039370078741" top="0.86614173228346458" bottom="0.31496062992125984" header="0.51181102362204722" footer="0.27559055118110237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39</vt:i4>
      </vt:variant>
      <vt:variant>
        <vt:lpstr>이름이 지정된 범위</vt:lpstr>
      </vt:variant>
      <vt:variant>
        <vt:i4>3</vt:i4>
      </vt:variant>
    </vt:vector>
  </HeadingPairs>
  <TitlesOfParts>
    <vt:vector size="42" baseType="lpstr">
      <vt:lpstr>1.의료기관(보건소)</vt:lpstr>
      <vt:lpstr>2.의료기관종사 의료인력(보건소)</vt:lpstr>
      <vt:lpstr>3.보건소 인력(보건소)</vt:lpstr>
      <vt:lpstr>4.부정의료업자 단속실적(보건소)</vt:lpstr>
      <vt:lpstr>5.의약품 등 제조업소 및 판매업소(보건소)</vt:lpstr>
      <vt:lpstr>6.식품위생관계업소(위생과)</vt:lpstr>
      <vt:lpstr>7.공중위생관계업소(위생과)</vt:lpstr>
      <vt:lpstr>8.예방접종(보건소)</vt:lpstr>
      <vt:lpstr>9.법정감염병 발생 및 사망(보건소)</vt:lpstr>
      <vt:lpstr>10.한센병 보건소 등록(한국한센복지협회 대구경북지부)</vt:lpstr>
      <vt:lpstr>11.결핵환자 현황(보건소)</vt:lpstr>
      <vt:lpstr>12.보건소 구강보건사업 실적(보건소)</vt:lpstr>
      <vt:lpstr>13.모자보건사업 실적(보건소)</vt:lpstr>
      <vt:lpstr>14.건강보험 적용인구(국민건강보험공단)</vt:lpstr>
      <vt:lpstr>15.국민연금 가입자(국민연금관리공단)</vt:lpstr>
      <vt:lpstr>16.국민연금 급여 지급현황(국민연금관리공단)</vt:lpstr>
      <vt:lpstr>17.국가보훈대상자(대구지방보훈청)</vt:lpstr>
      <vt:lpstr>18.국가보훈대상자 취업(대구지방보훈청)</vt:lpstr>
      <vt:lpstr>19.국가보훈대상자 및 자녀취학(대구지방보훈청)</vt:lpstr>
      <vt:lpstr>20.참전용사 등록현황(대구지방보훈청)</vt:lpstr>
      <vt:lpstr>21.적십자 회비 모금 및 구호실적(대한적십자사)</vt:lpstr>
      <vt:lpstr>22.노인여가복지시설(사회복지과)</vt:lpstr>
      <vt:lpstr>23.노인주거복지시설(사회복지과)</vt:lpstr>
      <vt:lpstr>24.노인의료복지시설(사회복지과)</vt:lpstr>
      <vt:lpstr>25.재가노인복지시설(사회복지과)</vt:lpstr>
      <vt:lpstr>26.국민기초생활보장 수급자(생활보장과)</vt:lpstr>
      <vt:lpstr>27.여성복지시설(복지정책과)</vt:lpstr>
      <vt:lpstr>28.여성폭력상담(복지정책과)</vt:lpstr>
      <vt:lpstr>29.아동복지시설(복지정책과)</vt:lpstr>
      <vt:lpstr>30.장애인복지 생활시설(사회복지과)</vt:lpstr>
      <vt:lpstr>31.장애인 등록현황(사회복지과)</vt:lpstr>
      <vt:lpstr>32.노숙인 시설(복지정책과)</vt:lpstr>
      <vt:lpstr>33.요보호아동 발생 및 조치현황(복지정책과)</vt:lpstr>
      <vt:lpstr>34.저소득 및 한부모가족(복지정책과, 생활보장과)</vt:lpstr>
      <vt:lpstr>35.묘지 및 봉안시설(사회복지과)</vt:lpstr>
      <vt:lpstr>36.방문건강관리사업실적(보건소)</vt:lpstr>
      <vt:lpstr>37.보건교육실적(보건소, 위생과)</vt:lpstr>
      <vt:lpstr>38.어린이집(사회복지과)</vt:lpstr>
      <vt:lpstr>39.자원봉사자 현황(복지정책과)</vt:lpstr>
      <vt:lpstr>'16.국민연금 급여 지급현황(국민연금관리공단)'!Print_Area</vt:lpstr>
      <vt:lpstr>'2.의료기관종사 의료인력(보건소)'!Print_Area</vt:lpstr>
      <vt:lpstr>'5.의약품 등 제조업소 및 판매업소(보건소)'!Print_Area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2020-04-20T07:21:52Z</cp:lastPrinted>
  <dcterms:created xsi:type="dcterms:W3CDTF">2015-01-07T11:00:58Z</dcterms:created>
  <dcterms:modified xsi:type="dcterms:W3CDTF">2020-04-24T09:01:54Z</dcterms:modified>
</cp:coreProperties>
</file>